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30" windowWidth="9255" windowHeight="6855"/>
  </bookViews>
  <sheets>
    <sheet name="план_работ_2020-21_выполнение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73" i="1" l="1"/>
  <c r="D20" i="1" l="1"/>
  <c r="D9" i="1" l="1"/>
  <c r="D8" i="1"/>
  <c r="D10" i="1"/>
  <c r="B2" i="1" l="1"/>
  <c r="D61" i="1" l="1"/>
  <c r="D54" i="1" l="1"/>
  <c r="D7" i="1" l="1"/>
  <c r="D11" i="1" s="1"/>
  <c r="D16" i="1" l="1"/>
  <c r="D29" i="1"/>
  <c r="D19" i="1"/>
  <c r="D18" i="1"/>
  <c r="D40" i="1" l="1"/>
  <c r="D69" i="1" s="1"/>
  <c r="D74" i="1" l="1"/>
  <c r="D75" i="1" s="1"/>
</calcChain>
</file>

<file path=xl/sharedStrings.xml><?xml version="1.0" encoding="utf-8"?>
<sst xmlns="http://schemas.openxmlformats.org/spreadsheetml/2006/main" count="114" uniqueCount="86">
  <si>
    <t>ПРОВОДИМЫЕ РАБОТЫ И УСЛУГИ</t>
  </si>
  <si>
    <t>Фонд оплаты труда с учетом налоговых отчислений и уплатой НДФЛ</t>
  </si>
  <si>
    <t>земельный налог</t>
  </si>
  <si>
    <t>водный налог</t>
  </si>
  <si>
    <t>Обслуживание инфраструктуры</t>
  </si>
  <si>
    <t>ведение бухгалтерии</t>
  </si>
  <si>
    <t>банковские услуги (комиссия банка)</t>
  </si>
  <si>
    <t>канцтовары</t>
  </si>
  <si>
    <t>оплата сайта снтживописный.рф</t>
  </si>
  <si>
    <t>содержание сторожки (дрова)</t>
  </si>
  <si>
    <t>работы по благоустройству внутренней территории СНТ</t>
  </si>
  <si>
    <t>1С:Садовод версия в облаке, со всеми обновлениями, техническим и методическим сопровождением.</t>
  </si>
  <si>
    <t>Плановые виды затрат и работ:</t>
  </si>
  <si>
    <t>Возможные аварийные работы:</t>
  </si>
  <si>
    <t>Расходы на обустройство дорог:</t>
  </si>
  <si>
    <t>Чистка дороги зимой:</t>
  </si>
  <si>
    <t>Вывоз ТБО</t>
  </si>
  <si>
    <t>договор № РРО-2019-0005559 от 14.02.2019 на вывоз мусора</t>
  </si>
  <si>
    <t>Компенсация расходов за электроэнергию (уличное освещение, здание Правления):</t>
  </si>
  <si>
    <t>почтовые отправления</t>
  </si>
  <si>
    <t>на карточном счете:</t>
  </si>
  <si>
    <t>налог при УСН с доходов</t>
  </si>
  <si>
    <t>оплата труда</t>
  </si>
  <si>
    <t>страховые взносы</t>
  </si>
  <si>
    <t>страховые взносы на травматизм</t>
  </si>
  <si>
    <t>НДФЛ</t>
  </si>
  <si>
    <t>вывоз ТБО</t>
  </si>
  <si>
    <t>(обрыв ЛЭП, спил деревьев под ЛЭП, возможный ремонт летнего водопровода и пр.)</t>
  </si>
  <si>
    <t>Итого:</t>
  </si>
  <si>
    <t>Сумма в месяц</t>
  </si>
  <si>
    <t>Кол-во месяцев</t>
  </si>
  <si>
    <t>Сумма в год (план)</t>
  </si>
  <si>
    <r>
      <rPr>
        <b/>
        <sz val="12"/>
        <color indexed="8"/>
        <rFont val="Times New Roman"/>
        <family val="1"/>
        <charset val="204"/>
      </rPr>
      <t>Финансово-экономическое обоснование</t>
    </r>
  </si>
  <si>
    <t>Затраты на налоги:</t>
  </si>
  <si>
    <t>исходя из расходов прошлого года</t>
  </si>
  <si>
    <t>продление подписки ежегодно в июне месяце</t>
  </si>
  <si>
    <t>Итого в год (зарплата, оплата услуг)</t>
  </si>
  <si>
    <t>Итого в год затраты на налоги:</t>
  </si>
  <si>
    <t>поддержание общественного порядка, контрольно-пропускного режима и патрулирование территории СНТ
"Живописный" сторож 1</t>
  </si>
  <si>
    <t>поддержание общественного порядка, контрольно-пропускного режима и патрулирование территории СНТ
"Живописный" сторож 2</t>
  </si>
  <si>
    <t>услуги по обслуживанию летнего водопровода</t>
  </si>
  <si>
    <t>обслуживание трансформаторной подстанции</t>
  </si>
  <si>
    <t>бензин (бензинзокосилка, б/пила, снегоуборочная машина)</t>
  </si>
  <si>
    <t>ежемесячно снятие показаний по всем вынесенным электросчетчикам садоводов</t>
  </si>
  <si>
    <t>уборка площадки для сбора ТБО, прилегающая территория, а также у здания правления</t>
  </si>
  <si>
    <t>покос травы</t>
  </si>
  <si>
    <t>уборка территории вокруг пруда</t>
  </si>
  <si>
    <t>замена опор укоса опоры общего пользования на территории СНТ </t>
  </si>
  <si>
    <t>обслуживание фонарей уличного освещения, замена ламп
уличного освещения, ремонт фонарей</t>
  </si>
  <si>
    <t>выполнение условий пользования недрами согласно требованиям Министерства экологии и
природопользования Московской области</t>
  </si>
  <si>
    <t>Итого в год по обязательным видам затрат и работ:</t>
  </si>
  <si>
    <t>покупка инструмента, расходный материалов</t>
  </si>
  <si>
    <t xml:space="preserve">ремонт разъеденителя со стороны д.Ревякино на опоре №1 ВЛ-10кв </t>
  </si>
  <si>
    <t>Итого в год по расходам на обустройство дорог:</t>
  </si>
  <si>
    <t>Итого в год по очистке дорог зимой:</t>
  </si>
  <si>
    <t>уборка снега с помощью спецтехники</t>
  </si>
  <si>
    <t>Итого в год по расходам на здание Правления, освещение, водоснабжение:</t>
  </si>
  <si>
    <t>домен Мастерхост, ООО Хенди Хост</t>
  </si>
  <si>
    <t>из них на основном р/сч:</t>
  </si>
  <si>
    <t>устройство дороги из щебня</t>
  </si>
  <si>
    <t>Покраска трансформаторной подстанции, установка вентиляционных окон</t>
  </si>
  <si>
    <t>Ремонт крыши насосной станции</t>
  </si>
  <si>
    <t>Частичный ремонт ограждения между СНТ Долина</t>
  </si>
  <si>
    <t>Работы на территории санитарной зоны: планировка спецтехникой, устройство дренажных канав, дороги к насосной станции с твердым покрытием, уборка мусора, кустарников</t>
  </si>
  <si>
    <t xml:space="preserve">ПЛАН ХОЗЯЙСТВЕННО-ФИНАНСОВОЙ ДЕЯТЕЛЬНОСТИ СНТ "ЖИВОПИСНЫЙ" НА 2024-2025 гг. </t>
  </si>
  <si>
    <t>Остаток на расчетном счете на 01.05.2024 г</t>
  </si>
  <si>
    <t>Взносы за пользования общим имуществом:</t>
  </si>
  <si>
    <t>взносы за пользование помещением под магазин</t>
  </si>
  <si>
    <t>остаток на расчетном счете на 01.05.2023 г</t>
  </si>
  <si>
    <t>Итого с учетом взноса:</t>
  </si>
  <si>
    <r>
      <t xml:space="preserve">Итого с учетом по погашению задолженности, санкциям </t>
    </r>
    <r>
      <rPr>
        <b/>
        <sz val="12"/>
        <color rgb="FFFF0000"/>
        <rFont val="Times New Roman1"/>
        <charset val="204"/>
      </rPr>
      <t>(расчет на 332 уч.)</t>
    </r>
    <r>
      <rPr>
        <b/>
        <sz val="12"/>
        <color rgb="FF000000"/>
        <rFont val="Times New Roman1"/>
        <charset val="204"/>
      </rPr>
      <t>:</t>
    </r>
  </si>
  <si>
    <t>Договор ПЛ-136/23 от 03.07.2023 юр.сопровождение</t>
  </si>
  <si>
    <t>Благоустройство территории пруда</t>
  </si>
  <si>
    <t xml:space="preserve"> </t>
  </si>
  <si>
    <t>предварительный расчет</t>
  </si>
  <si>
    <t>Ямочный ремонт горячим асфальтом</t>
  </si>
  <si>
    <t>Ремонт помещения охраны и общего коридора, монтаж отопления</t>
  </si>
  <si>
    <t>Ведение журналов учета водопотребления и замера уровня воды</t>
  </si>
  <si>
    <t>Государственная ежегодная отчетность (до 15.02)</t>
  </si>
  <si>
    <t>3 Информационных отчета о ведении локального мониторинга (до 15.02</t>
  </si>
  <si>
    <t>4-ЛС (до 20.01)</t>
  </si>
  <si>
    <t>ООО "ГеоЭкоПроект"</t>
  </si>
  <si>
    <t>СБИС</t>
  </si>
  <si>
    <t>договор с самозанятым</t>
  </si>
  <si>
    <t>Продление магистрали водопровода в тупиковых линиях</t>
  </si>
  <si>
    <t>устройство дороги горячим асфальтом 1730 м2 (от СНТ Долина до въезда в СНТ Живописный, от въезда до колодца по главной улице)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</si>
</sst>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General"/>
    <numFmt numFmtId="165" formatCode="[$-419]#,##0"/>
    <numFmt numFmtId="166" formatCode="#,##0.00&quot; &quot;[$руб.-419];[Red]&quot;-&quot;#,##0.00&quot; &quot;[$руб.-419]"/>
    <numFmt numFmtId="167" formatCode="[$-419]#,##0.00"/>
  </numFmts>
  <fonts count="18">
    <font>
      <sz val="11"/>
      <color rgb="FF000000"/>
      <name val="Arial1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1"/>
      <charset val="204"/>
    </font>
    <font>
      <b/>
      <i/>
      <u/>
      <sz val="11"/>
      <color rgb="FF000000"/>
      <name val="Arial1"/>
      <charset val="204"/>
    </font>
    <font>
      <b/>
      <sz val="12"/>
      <color rgb="FF000000"/>
      <name val="Times New Roman1"/>
      <charset val="204"/>
    </font>
    <font>
      <sz val="12"/>
      <color rgb="FF000000"/>
      <name val="Times New Roman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FF66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0000"/>
      <name val="Times New Roman1"/>
      <charset val="204"/>
    </font>
    <font>
      <b/>
      <sz val="12"/>
      <color rgb="FFFF0000"/>
      <name val="Times New Roman1"/>
      <charset val="204"/>
    </font>
    <font>
      <b/>
      <sz val="12"/>
      <color rgb="FFC5000B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D320"/>
        <bgColor rgb="FFFFD32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</cellStyleXfs>
  <cellXfs count="67">
    <xf numFmtId="0" fontId="0" fillId="0" borderId="0" xfId="0"/>
    <xf numFmtId="164" fontId="1" fillId="0" borderId="0" xfId="1" applyFont="1" applyFill="1" applyAlignment="1"/>
    <xf numFmtId="164" fontId="5" fillId="0" borderId="0" xfId="1" applyFont="1" applyFill="1" applyAlignment="1">
      <alignment horizontal="left" vertical="top" wrapText="1"/>
    </xf>
    <xf numFmtId="164" fontId="7" fillId="0" borderId="0" xfId="1" applyFont="1" applyFill="1" applyAlignment="1">
      <alignment horizontal="left" vertical="top" wrapText="1"/>
    </xf>
    <xf numFmtId="164" fontId="6" fillId="0" borderId="1" xfId="1" applyFont="1" applyFill="1" applyBorder="1" applyAlignment="1"/>
    <xf numFmtId="165" fontId="6" fillId="0" borderId="1" xfId="1" applyNumberFormat="1" applyFont="1" applyFill="1" applyBorder="1" applyAlignment="1">
      <alignment horizontal="right" vertical="center" wrapText="1"/>
    </xf>
    <xf numFmtId="165" fontId="6" fillId="4" borderId="1" xfId="1" applyNumberFormat="1" applyFont="1" applyFill="1" applyBorder="1" applyAlignment="1">
      <alignment horizontal="right" vertical="center" wrapText="1"/>
    </xf>
    <xf numFmtId="164" fontId="11" fillId="6" borderId="1" xfId="1" applyFont="1" applyFill="1" applyBorder="1" applyAlignment="1">
      <alignment horizontal="right" vertical="center" wrapText="1"/>
    </xf>
    <xf numFmtId="165" fontId="6" fillId="6" borderId="1" xfId="1" applyNumberFormat="1" applyFont="1" applyFill="1" applyBorder="1" applyAlignment="1">
      <alignment horizontal="right" vertical="center" wrapText="1"/>
    </xf>
    <xf numFmtId="164" fontId="5" fillId="0" borderId="0" xfId="1" applyFont="1" applyFill="1" applyAlignment="1">
      <alignment horizontal="right" vertical="center" wrapText="1"/>
    </xf>
    <xf numFmtId="165" fontId="8" fillId="0" borderId="1" xfId="1" applyNumberFormat="1" applyFont="1" applyFill="1" applyBorder="1" applyAlignment="1">
      <alignment horizontal="right" vertical="center" wrapText="1"/>
    </xf>
    <xf numFmtId="164" fontId="6" fillId="0" borderId="1" xfId="1" applyFont="1" applyFill="1" applyBorder="1" applyAlignment="1">
      <alignment horizontal="left" vertical="center" wrapText="1"/>
    </xf>
    <xf numFmtId="164" fontId="6" fillId="4" borderId="1" xfId="1" applyFont="1" applyFill="1" applyBorder="1" applyAlignment="1">
      <alignment horizontal="left" vertical="center" wrapText="1"/>
    </xf>
    <xf numFmtId="164" fontId="8" fillId="0" borderId="1" xfId="1" applyFont="1" applyFill="1" applyBorder="1" applyAlignment="1">
      <alignment horizontal="left" vertical="center" wrapText="1"/>
    </xf>
    <xf numFmtId="164" fontId="1" fillId="0" borderId="0" xfId="1" applyFont="1" applyFill="1" applyAlignment="1">
      <alignment horizontal="left" vertical="center"/>
    </xf>
    <xf numFmtId="164" fontId="8" fillId="0" borderId="1" xfId="1" applyFont="1" applyFill="1" applyBorder="1" applyAlignment="1">
      <alignment horizontal="right" vertical="center" wrapText="1"/>
    </xf>
    <xf numFmtId="164" fontId="6" fillId="0" borderId="1" xfId="1" applyFont="1" applyFill="1" applyBorder="1" applyAlignment="1">
      <alignment horizontal="left" vertical="center"/>
    </xf>
    <xf numFmtId="164" fontId="8" fillId="6" borderId="1" xfId="1" applyFont="1" applyFill="1" applyBorder="1" applyAlignment="1">
      <alignment horizontal="left" vertical="center" wrapText="1"/>
    </xf>
    <xf numFmtId="164" fontId="6" fillId="6" borderId="1" xfId="1" applyFont="1" applyFill="1" applyBorder="1" applyAlignment="1">
      <alignment horizontal="left" vertical="center" wrapText="1"/>
    </xf>
    <xf numFmtId="165" fontId="6" fillId="0" borderId="1" xfId="1" applyNumberFormat="1" applyFont="1" applyFill="1" applyBorder="1" applyAlignment="1">
      <alignment horizontal="left" vertical="center" wrapText="1"/>
    </xf>
    <xf numFmtId="165" fontId="8" fillId="0" borderId="1" xfId="1" applyNumberFormat="1" applyFont="1" applyFill="1" applyBorder="1" applyAlignment="1">
      <alignment horizontal="left" vertical="center" wrapText="1"/>
    </xf>
    <xf numFmtId="164" fontId="8" fillId="3" borderId="1" xfId="1" applyFont="1" applyFill="1" applyBorder="1" applyAlignment="1">
      <alignment horizontal="left" vertical="center" wrapText="1"/>
    </xf>
    <xf numFmtId="165" fontId="6" fillId="3" borderId="1" xfId="1" applyNumberFormat="1" applyFont="1" applyFill="1" applyBorder="1" applyAlignment="1">
      <alignment horizontal="right" vertical="center" wrapText="1"/>
    </xf>
    <xf numFmtId="165" fontId="8" fillId="3" borderId="1" xfId="1" applyNumberFormat="1" applyFont="1" applyFill="1" applyBorder="1" applyAlignment="1">
      <alignment horizontal="right" vertical="center" wrapText="1"/>
    </xf>
    <xf numFmtId="165" fontId="8" fillId="3" borderId="1" xfId="1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64" fontId="1" fillId="0" borderId="1" xfId="1" applyFont="1" applyFill="1" applyBorder="1" applyAlignment="1"/>
    <xf numFmtId="165" fontId="6" fillId="4" borderId="1" xfId="1" applyNumberFormat="1" applyFont="1" applyFill="1" applyBorder="1" applyAlignment="1">
      <alignment horizontal="left" vertical="center" wrapText="1"/>
    </xf>
    <xf numFmtId="164" fontId="8" fillId="0" borderId="1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2" fontId="13" fillId="0" borderId="1" xfId="0" applyNumberFormat="1" applyFont="1" applyFill="1" applyBorder="1"/>
    <xf numFmtId="164" fontId="6" fillId="0" borderId="1" xfId="1" applyFont="1" applyFill="1" applyBorder="1" applyAlignment="1">
      <alignment horizontal="right" vertical="center" wrapText="1"/>
    </xf>
    <xf numFmtId="4" fontId="13" fillId="0" borderId="1" xfId="0" applyNumberFormat="1" applyFont="1" applyFill="1" applyBorder="1"/>
    <xf numFmtId="164" fontId="6" fillId="0" borderId="1" xfId="1" applyFont="1" applyFill="1" applyBorder="1" applyAlignment="1">
      <alignment wrapText="1"/>
    </xf>
    <xf numFmtId="164" fontId="8" fillId="2" borderId="1" xfId="1" applyFont="1" applyFill="1" applyBorder="1" applyAlignment="1">
      <alignment horizontal="left" vertical="center" wrapText="1"/>
    </xf>
    <xf numFmtId="164" fontId="6" fillId="2" borderId="1" xfId="1" applyFont="1" applyFill="1" applyBorder="1" applyAlignment="1">
      <alignment horizontal="right" vertical="center" wrapText="1"/>
    </xf>
    <xf numFmtId="164" fontId="6" fillId="2" borderId="1" xfId="1" applyFont="1" applyFill="1" applyBorder="1" applyAlignment="1">
      <alignment horizontal="left" vertical="top" wrapText="1"/>
    </xf>
    <xf numFmtId="4" fontId="6" fillId="0" borderId="1" xfId="1" applyNumberFormat="1" applyFont="1" applyFill="1" applyBorder="1" applyAlignment="1">
      <alignment horizontal="right" vertical="center" wrapText="1"/>
    </xf>
    <xf numFmtId="165" fontId="6" fillId="0" borderId="1" xfId="1" applyNumberFormat="1" applyFont="1" applyFill="1" applyBorder="1" applyAlignment="1">
      <alignment horizontal="left" vertical="top" wrapText="1"/>
    </xf>
    <xf numFmtId="167" fontId="6" fillId="0" borderId="1" xfId="1" applyNumberFormat="1" applyFont="1" applyFill="1" applyBorder="1" applyAlignment="1">
      <alignment horizontal="right" vertical="center" wrapText="1"/>
    </xf>
    <xf numFmtId="4" fontId="8" fillId="0" borderId="1" xfId="1" applyNumberFormat="1" applyFont="1" applyFill="1" applyBorder="1" applyAlignment="1">
      <alignment horizontal="right" vertical="center" wrapText="1"/>
    </xf>
    <xf numFmtId="165" fontId="8" fillId="0" borderId="1" xfId="1" applyNumberFormat="1" applyFont="1" applyFill="1" applyBorder="1" applyAlignment="1">
      <alignment horizontal="right" vertical="top" wrapText="1"/>
    </xf>
    <xf numFmtId="165" fontId="8" fillId="2" borderId="1" xfId="1" applyNumberFormat="1" applyFont="1" applyFill="1" applyBorder="1" applyAlignment="1">
      <alignment horizontal="right" vertical="center" wrapText="1"/>
    </xf>
    <xf numFmtId="165" fontId="6" fillId="2" borderId="1" xfId="1" applyNumberFormat="1" applyFont="1" applyFill="1" applyBorder="1" applyAlignment="1">
      <alignment horizontal="right" vertical="center" wrapText="1"/>
    </xf>
    <xf numFmtId="164" fontId="6" fillId="2" borderId="1" xfId="1" applyFont="1" applyFill="1" applyBorder="1" applyAlignment="1">
      <alignment horizontal="left" vertical="center" wrapText="1"/>
    </xf>
    <xf numFmtId="164" fontId="10" fillId="5" borderId="1" xfId="1" applyFont="1" applyFill="1" applyBorder="1" applyAlignment="1">
      <alignment horizontal="left" vertical="center" wrapText="1"/>
    </xf>
    <xf numFmtId="165" fontId="6" fillId="5" borderId="1" xfId="1" applyNumberFormat="1" applyFont="1" applyFill="1" applyBorder="1" applyAlignment="1">
      <alignment horizontal="right" vertical="center" wrapText="1"/>
    </xf>
    <xf numFmtId="165" fontId="6" fillId="4" borderId="1" xfId="1" applyNumberFormat="1" applyFont="1" applyFill="1" applyBorder="1" applyAlignment="1">
      <alignment horizontal="left" vertical="justify" wrapText="1"/>
    </xf>
    <xf numFmtId="164" fontId="11" fillId="2" borderId="1" xfId="1" applyFont="1" applyFill="1" applyBorder="1" applyAlignment="1">
      <alignment horizontal="right" vertical="center" wrapText="1"/>
    </xf>
    <xf numFmtId="165" fontId="8" fillId="2" borderId="1" xfId="1" applyNumberFormat="1" applyFont="1" applyFill="1" applyBorder="1" applyAlignment="1">
      <alignment horizontal="left" vertical="center" wrapText="1"/>
    </xf>
    <xf numFmtId="165" fontId="12" fillId="0" borderId="1" xfId="1" applyNumberFormat="1" applyFont="1" applyFill="1" applyBorder="1" applyAlignment="1">
      <alignment horizontal="right" vertical="center" wrapText="1"/>
    </xf>
    <xf numFmtId="165" fontId="8" fillId="4" borderId="1" xfId="1" applyNumberFormat="1" applyFont="1" applyFill="1" applyBorder="1" applyAlignment="1">
      <alignment horizontal="right" vertical="center" wrapText="1"/>
    </xf>
    <xf numFmtId="164" fontId="4" fillId="0" borderId="1" xfId="1" applyFont="1" applyFill="1" applyBorder="1" applyAlignment="1">
      <alignment horizontal="left" vertical="center" wrapText="1"/>
    </xf>
    <xf numFmtId="165" fontId="5" fillId="0" borderId="1" xfId="1" applyNumberFormat="1" applyFont="1" applyFill="1" applyBorder="1" applyAlignment="1">
      <alignment horizontal="right" vertical="center" wrapText="1"/>
    </xf>
    <xf numFmtId="165" fontId="4" fillId="0" borderId="1" xfId="1" applyNumberFormat="1" applyFont="1" applyFill="1" applyBorder="1" applyAlignment="1">
      <alignment horizontal="right" vertical="center" wrapText="1"/>
    </xf>
    <xf numFmtId="165" fontId="5" fillId="2" borderId="1" xfId="1" applyNumberFormat="1" applyFont="1" applyFill="1" applyBorder="1" applyAlignment="1">
      <alignment horizontal="right" vertical="center" wrapText="1"/>
    </xf>
    <xf numFmtId="165" fontId="14" fillId="2" borderId="1" xfId="1" applyNumberFormat="1" applyFont="1" applyFill="1" applyBorder="1" applyAlignment="1">
      <alignment horizontal="right" vertical="center" wrapText="1"/>
    </xf>
    <xf numFmtId="164" fontId="5" fillId="0" borderId="1" xfId="1" applyFont="1" applyFill="1" applyBorder="1" applyAlignment="1">
      <alignment horizontal="left" vertical="center" wrapText="1"/>
    </xf>
    <xf numFmtId="164" fontId="5" fillId="0" borderId="1" xfId="1" applyFont="1" applyFill="1" applyBorder="1" applyAlignment="1">
      <alignment horizontal="right" vertical="center" wrapText="1"/>
    </xf>
    <xf numFmtId="165" fontId="4" fillId="4" borderId="1" xfId="1" applyNumberFormat="1" applyFont="1" applyFill="1" applyBorder="1" applyAlignment="1">
      <alignment horizontal="right" vertical="center" wrapText="1"/>
    </xf>
    <xf numFmtId="0" fontId="6" fillId="0" borderId="1" xfId="0" applyFont="1" applyBorder="1"/>
    <xf numFmtId="165" fontId="16" fillId="0" borderId="1" xfId="1" applyNumberFormat="1" applyFont="1" applyFill="1" applyBorder="1" applyAlignment="1">
      <alignment horizontal="left" vertical="center" wrapText="1"/>
    </xf>
    <xf numFmtId="165" fontId="17" fillId="0" borderId="1" xfId="1" applyNumberFormat="1" applyFont="1" applyFill="1" applyBorder="1" applyAlignment="1">
      <alignment horizontal="right" vertical="center" wrapText="1"/>
    </xf>
    <xf numFmtId="165" fontId="17" fillId="4" borderId="1" xfId="1" applyNumberFormat="1" applyFont="1" applyFill="1" applyBorder="1" applyAlignment="1">
      <alignment horizontal="right" vertical="center" wrapText="1"/>
    </xf>
    <xf numFmtId="164" fontId="8" fillId="0" borderId="1" xfId="1" applyFont="1" applyFill="1" applyBorder="1" applyAlignment="1">
      <alignment horizontal="left"/>
    </xf>
    <xf numFmtId="165" fontId="13" fillId="6" borderId="1" xfId="1" applyNumberFormat="1" applyFont="1" applyFill="1" applyBorder="1" applyAlignment="1">
      <alignment horizontal="right" vertical="center" wrapText="1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5"/>
  <sheetViews>
    <sheetView tabSelected="1" topLeftCell="A34" zoomScale="75" zoomScaleNormal="75" workbookViewId="0">
      <selection activeCell="A58" sqref="A58"/>
    </sheetView>
  </sheetViews>
  <sheetFormatPr defaultColWidth="8.125" defaultRowHeight="15.75"/>
  <cols>
    <col min="1" max="1" width="102.75" style="14" customWidth="1"/>
    <col min="2" max="2" width="16.875" style="9" customWidth="1"/>
    <col min="3" max="3" width="8.625" style="9" customWidth="1"/>
    <col min="4" max="4" width="17.5" style="9" bestFit="1" customWidth="1"/>
    <col min="5" max="5" width="82.75" style="1" bestFit="1" customWidth="1"/>
    <col min="6" max="7" width="8.125" style="1"/>
    <col min="8" max="8" width="33.75" style="1" bestFit="1" customWidth="1"/>
    <col min="9" max="16384" width="8.125" style="1"/>
  </cols>
  <sheetData>
    <row r="1" spans="1:255">
      <c r="A1" s="65" t="s">
        <v>64</v>
      </c>
      <c r="B1" s="65"/>
      <c r="C1" s="65"/>
      <c r="D1" s="65"/>
      <c r="E1" s="4"/>
    </row>
    <row r="2" spans="1:255">
      <c r="A2" s="30" t="s">
        <v>65</v>
      </c>
      <c r="B2" s="31">
        <f>SUM(B3:B4)</f>
        <v>1047268.81</v>
      </c>
      <c r="C2" s="15"/>
      <c r="D2" s="15"/>
      <c r="E2" s="4"/>
    </row>
    <row r="3" spans="1:255">
      <c r="A3" s="30" t="s">
        <v>58</v>
      </c>
      <c r="B3" s="31">
        <v>1028307.91</v>
      </c>
      <c r="C3" s="15"/>
      <c r="D3" s="15"/>
      <c r="E3" s="4"/>
    </row>
    <row r="4" spans="1:255">
      <c r="A4" s="30" t="s">
        <v>20</v>
      </c>
      <c r="B4" s="31">
        <v>18960.900000000001</v>
      </c>
      <c r="C4" s="15"/>
      <c r="D4" s="15"/>
      <c r="E4" s="4"/>
    </row>
    <row r="5" spans="1:255" ht="51" customHeight="1">
      <c r="A5" s="29" t="s">
        <v>0</v>
      </c>
      <c r="B5" s="29" t="s">
        <v>29</v>
      </c>
      <c r="C5" s="29" t="s">
        <v>30</v>
      </c>
      <c r="D5" s="29" t="s">
        <v>31</v>
      </c>
      <c r="E5" s="29" t="s">
        <v>32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</row>
    <row r="6" spans="1:255" ht="18" customHeight="1">
      <c r="A6" s="35" t="s">
        <v>1</v>
      </c>
      <c r="B6" s="36"/>
      <c r="C6" s="36"/>
      <c r="D6" s="36"/>
      <c r="E6" s="37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</row>
    <row r="7" spans="1:255" ht="18" customHeight="1">
      <c r="A7" s="16" t="s">
        <v>22</v>
      </c>
      <c r="B7" s="38">
        <v>43500</v>
      </c>
      <c r="C7" s="5">
        <v>12</v>
      </c>
      <c r="D7" s="5">
        <f>B7*C7</f>
        <v>522000</v>
      </c>
      <c r="E7" s="39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</row>
    <row r="8" spans="1:255" ht="18" customHeight="1">
      <c r="A8" s="16" t="s">
        <v>23</v>
      </c>
      <c r="B8" s="38">
        <v>15000</v>
      </c>
      <c r="C8" s="5">
        <v>12</v>
      </c>
      <c r="D8" s="40">
        <f>B8*C8</f>
        <v>180000</v>
      </c>
      <c r="E8" s="3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</row>
    <row r="9" spans="1:255" ht="18" customHeight="1">
      <c r="A9" s="16" t="s">
        <v>24</v>
      </c>
      <c r="B9" s="38">
        <v>100</v>
      </c>
      <c r="C9" s="5">
        <v>12</v>
      </c>
      <c r="D9" s="40">
        <f>B9*C9</f>
        <v>1200</v>
      </c>
      <c r="E9" s="39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</row>
    <row r="10" spans="1:255" ht="18" customHeight="1">
      <c r="A10" s="16" t="s">
        <v>25</v>
      </c>
      <c r="B10" s="38">
        <v>6500</v>
      </c>
      <c r="C10" s="5">
        <v>12</v>
      </c>
      <c r="D10" s="5">
        <f>B10*C10</f>
        <v>78000</v>
      </c>
      <c r="E10" s="39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</row>
    <row r="11" spans="1:255">
      <c r="A11" s="13" t="s">
        <v>36</v>
      </c>
      <c r="B11" s="41"/>
      <c r="C11" s="32"/>
      <c r="D11" s="10">
        <f>SUM(D7:D10)</f>
        <v>781200</v>
      </c>
      <c r="E11" s="4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</row>
    <row r="12" spans="1:255" ht="18.75">
      <c r="A12" s="35" t="s">
        <v>33</v>
      </c>
      <c r="B12" s="43"/>
      <c r="C12" s="36"/>
      <c r="D12" s="43"/>
      <c r="E12" s="37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pans="1:255" ht="15" customHeight="1">
      <c r="A13" s="11" t="s">
        <v>2</v>
      </c>
      <c r="B13" s="5"/>
      <c r="C13" s="5"/>
      <c r="D13" s="5">
        <v>58648</v>
      </c>
      <c r="E13" s="1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</row>
    <row r="14" spans="1:255">
      <c r="A14" s="11" t="s">
        <v>3</v>
      </c>
      <c r="B14" s="5"/>
      <c r="C14" s="5"/>
      <c r="D14" s="5">
        <v>10000</v>
      </c>
      <c r="E14" s="19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</row>
    <row r="15" spans="1:255">
      <c r="A15" s="11" t="s">
        <v>21</v>
      </c>
      <c r="B15" s="5"/>
      <c r="C15" s="5"/>
      <c r="D15" s="5">
        <v>2250</v>
      </c>
      <c r="E15" s="1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</row>
    <row r="16" spans="1:255" ht="15" customHeight="1">
      <c r="A16" s="13" t="s">
        <v>37</v>
      </c>
      <c r="B16" s="5"/>
      <c r="C16" s="5"/>
      <c r="D16" s="10">
        <f>SUM(D13:D15)</f>
        <v>70898</v>
      </c>
      <c r="E16" s="2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</row>
    <row r="17" spans="1:255" ht="19.149999999999999" customHeight="1">
      <c r="A17" s="21" t="s">
        <v>4</v>
      </c>
      <c r="B17" s="22"/>
      <c r="C17" s="22"/>
      <c r="D17" s="23"/>
      <c r="E17" s="2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</row>
    <row r="18" spans="1:255" ht="32.25" customHeight="1">
      <c r="A18" s="11" t="s">
        <v>38</v>
      </c>
      <c r="B18" s="63">
        <v>31800</v>
      </c>
      <c r="C18" s="5">
        <v>12</v>
      </c>
      <c r="D18" s="5">
        <f>B18*C18</f>
        <v>381600</v>
      </c>
      <c r="E18" s="25" t="s">
        <v>83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34.15" customHeight="1">
      <c r="A19" s="11" t="s">
        <v>39</v>
      </c>
      <c r="B19" s="63">
        <v>31800</v>
      </c>
      <c r="C19" s="5">
        <v>12</v>
      </c>
      <c r="D19" s="5">
        <f>B19*C19</f>
        <v>381600</v>
      </c>
      <c r="E19" s="25" t="s">
        <v>83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spans="1:255">
      <c r="A20" s="11" t="s">
        <v>5</v>
      </c>
      <c r="B20" s="64">
        <v>32200</v>
      </c>
      <c r="C20" s="6">
        <v>12</v>
      </c>
      <c r="D20" s="5">
        <f>B20*C20</f>
        <v>386400</v>
      </c>
      <c r="E20" s="26" t="s">
        <v>83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</row>
    <row r="21" spans="1:255">
      <c r="A21" s="11" t="s">
        <v>82</v>
      </c>
      <c r="B21" s="64">
        <v>7500</v>
      </c>
      <c r="C21" s="6"/>
      <c r="D21" s="5"/>
      <c r="E21" s="26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</row>
    <row r="22" spans="1:255" ht="15" customHeight="1">
      <c r="A22" s="12" t="s">
        <v>40</v>
      </c>
      <c r="B22" s="6">
        <v>15900</v>
      </c>
      <c r="C22" s="6">
        <v>1</v>
      </c>
      <c r="D22" s="5">
        <v>15900</v>
      </c>
      <c r="E22" s="25" t="s">
        <v>83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</row>
    <row r="23" spans="1:255" ht="15" customHeight="1">
      <c r="A23" s="12" t="s">
        <v>41</v>
      </c>
      <c r="B23" s="6">
        <v>2500</v>
      </c>
      <c r="C23" s="6">
        <v>12</v>
      </c>
      <c r="D23" s="5">
        <v>30000</v>
      </c>
      <c r="E23" s="25" t="s">
        <v>83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</row>
    <row r="24" spans="1:255" ht="15" customHeight="1">
      <c r="A24" s="11" t="s">
        <v>6</v>
      </c>
      <c r="B24" s="6"/>
      <c r="C24" s="6"/>
      <c r="D24" s="5">
        <v>30000</v>
      </c>
      <c r="E24" s="16" t="s">
        <v>34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</row>
    <row r="25" spans="1:255" ht="15" customHeight="1">
      <c r="A25" s="11" t="s">
        <v>7</v>
      </c>
      <c r="B25" s="6"/>
      <c r="C25" s="6"/>
      <c r="D25" s="5">
        <v>5000</v>
      </c>
      <c r="E25" s="16" t="s">
        <v>34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</row>
    <row r="26" spans="1:255" ht="15" customHeight="1">
      <c r="A26" s="11" t="s">
        <v>42</v>
      </c>
      <c r="B26" s="6"/>
      <c r="C26" s="6"/>
      <c r="D26" s="5">
        <v>1000</v>
      </c>
      <c r="E26" s="1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</row>
    <row r="27" spans="1:255" ht="15" customHeight="1">
      <c r="A27" s="11" t="s">
        <v>8</v>
      </c>
      <c r="B27" s="6"/>
      <c r="C27" s="6"/>
      <c r="D27" s="5">
        <v>1500</v>
      </c>
      <c r="E27" s="16" t="s">
        <v>57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</row>
    <row r="28" spans="1:255" ht="15" customHeight="1">
      <c r="A28" s="11" t="s">
        <v>9</v>
      </c>
      <c r="B28" s="6"/>
      <c r="C28" s="6"/>
      <c r="D28" s="5">
        <v>30000</v>
      </c>
      <c r="E28" s="16" t="s">
        <v>34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</row>
    <row r="29" spans="1:255">
      <c r="A29" s="11" t="s">
        <v>43</v>
      </c>
      <c r="B29" s="5">
        <v>1500</v>
      </c>
      <c r="C29" s="5">
        <v>12</v>
      </c>
      <c r="D29" s="5">
        <f>B29*C29</f>
        <v>18000</v>
      </c>
      <c r="E29" s="28" t="s">
        <v>83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</row>
    <row r="30" spans="1:255" ht="23.1" customHeight="1">
      <c r="A30" s="11" t="s">
        <v>44</v>
      </c>
      <c r="B30" s="5">
        <v>3000</v>
      </c>
      <c r="C30" s="5">
        <v>12</v>
      </c>
      <c r="D30" s="5">
        <v>36000</v>
      </c>
      <c r="E30" s="19" t="s">
        <v>83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</row>
    <row r="31" spans="1:255">
      <c r="A31" s="11" t="s">
        <v>45</v>
      </c>
      <c r="B31" s="5"/>
      <c r="C31" s="5"/>
      <c r="D31" s="5">
        <v>60000</v>
      </c>
      <c r="E31" s="19" t="s">
        <v>34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</row>
    <row r="32" spans="1:255">
      <c r="A32" s="11" t="s">
        <v>46</v>
      </c>
      <c r="B32" s="5">
        <v>2000</v>
      </c>
      <c r="C32" s="5">
        <v>6</v>
      </c>
      <c r="D32" s="5">
        <v>12000</v>
      </c>
      <c r="E32" s="1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</row>
    <row r="33" spans="1:255">
      <c r="A33" s="11" t="s">
        <v>10</v>
      </c>
      <c r="B33" s="5"/>
      <c r="C33" s="5"/>
      <c r="D33" s="5">
        <v>50000</v>
      </c>
      <c r="E33" s="19" t="s">
        <v>34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</row>
    <row r="34" spans="1:255">
      <c r="A34" s="16" t="s">
        <v>11</v>
      </c>
      <c r="B34" s="5"/>
      <c r="C34" s="5"/>
      <c r="D34" s="5">
        <v>20092</v>
      </c>
      <c r="E34" s="19" t="s">
        <v>35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</row>
    <row r="35" spans="1:255">
      <c r="A35" s="11" t="s">
        <v>19</v>
      </c>
      <c r="B35" s="5"/>
      <c r="C35" s="5"/>
      <c r="D35" s="5">
        <v>2000</v>
      </c>
      <c r="E35" s="19" t="s">
        <v>34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</row>
    <row r="36" spans="1:255">
      <c r="A36" s="61" t="s">
        <v>77</v>
      </c>
      <c r="B36" s="5">
        <v>2000</v>
      </c>
      <c r="C36" s="5">
        <v>2</v>
      </c>
      <c r="D36" s="5">
        <v>4000</v>
      </c>
      <c r="E36" s="19" t="s">
        <v>81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</row>
    <row r="37" spans="1:255">
      <c r="A37" s="61" t="s">
        <v>78</v>
      </c>
      <c r="B37" s="5">
        <v>15000</v>
      </c>
      <c r="C37" s="5">
        <v>1</v>
      </c>
      <c r="D37" s="5">
        <v>15000</v>
      </c>
      <c r="E37" s="19" t="s">
        <v>81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</row>
    <row r="38" spans="1:255">
      <c r="A38" s="61" t="s">
        <v>79</v>
      </c>
      <c r="B38" s="5">
        <v>5000</v>
      </c>
      <c r="C38" s="5">
        <v>3</v>
      </c>
      <c r="D38" s="5">
        <v>15000</v>
      </c>
      <c r="E38" s="19" t="s">
        <v>81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</row>
    <row r="39" spans="1:255">
      <c r="A39" s="11" t="s">
        <v>80</v>
      </c>
      <c r="B39" s="5">
        <v>6000</v>
      </c>
      <c r="C39" s="5">
        <v>1</v>
      </c>
      <c r="D39" s="5">
        <v>6000</v>
      </c>
      <c r="E39" s="19" t="s">
        <v>81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</row>
    <row r="40" spans="1:255" ht="15" customHeight="1">
      <c r="A40" s="16"/>
      <c r="B40" s="5"/>
      <c r="C40" s="5"/>
      <c r="D40" s="10">
        <f>SUM(D18:D39)</f>
        <v>1501092</v>
      </c>
      <c r="E40" s="2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</row>
    <row r="41" spans="1:255" ht="19.5" customHeight="1">
      <c r="A41" s="35" t="s">
        <v>12</v>
      </c>
      <c r="B41" s="44"/>
      <c r="C41" s="44"/>
      <c r="D41" s="44"/>
      <c r="E41" s="45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</row>
    <row r="42" spans="1:255">
      <c r="A42" s="11" t="s">
        <v>47</v>
      </c>
      <c r="B42" s="5"/>
      <c r="C42" s="5"/>
      <c r="D42" s="5">
        <v>130000</v>
      </c>
      <c r="E42" s="19" t="s">
        <v>74</v>
      </c>
      <c r="F42" s="2" t="s">
        <v>73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</row>
    <row r="43" spans="1:255" ht="31.5">
      <c r="A43" s="11" t="s">
        <v>49</v>
      </c>
      <c r="B43" s="5"/>
      <c r="C43" s="5"/>
      <c r="D43" s="5">
        <v>200000</v>
      </c>
      <c r="E43" s="19" t="s">
        <v>71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</row>
    <row r="44" spans="1:255" ht="31.5">
      <c r="A44" s="46" t="s">
        <v>48</v>
      </c>
      <c r="B44" s="47"/>
      <c r="C44" s="47"/>
      <c r="D44" s="47">
        <v>45000</v>
      </c>
      <c r="E44" s="4" t="s">
        <v>34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</row>
    <row r="45" spans="1:255">
      <c r="A45" s="11" t="s">
        <v>72</v>
      </c>
      <c r="B45" s="32"/>
      <c r="C45" s="32"/>
      <c r="D45" s="5">
        <v>100000</v>
      </c>
      <c r="E45" s="48" t="s">
        <v>74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</row>
    <row r="46" spans="1:255">
      <c r="A46" s="11" t="s">
        <v>51</v>
      </c>
      <c r="B46" s="32"/>
      <c r="C46" s="32"/>
      <c r="D46" s="5">
        <v>10000</v>
      </c>
      <c r="E46" s="19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</row>
    <row r="47" spans="1:255">
      <c r="A47" s="18" t="s">
        <v>52</v>
      </c>
      <c r="B47" s="7"/>
      <c r="C47" s="7"/>
      <c r="D47" s="8">
        <v>15000</v>
      </c>
      <c r="E47" s="18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</row>
    <row r="48" spans="1:255">
      <c r="A48" s="4" t="s">
        <v>84</v>
      </c>
      <c r="B48" s="27"/>
      <c r="C48" s="27"/>
      <c r="D48" s="4">
        <v>120000</v>
      </c>
      <c r="E48" s="19" t="s">
        <v>74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</row>
    <row r="49" spans="1:255">
      <c r="A49" s="11" t="s">
        <v>60</v>
      </c>
      <c r="B49" s="5"/>
      <c r="C49" s="5"/>
      <c r="D49" s="5">
        <v>30000</v>
      </c>
      <c r="E49" s="19" t="s">
        <v>74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</row>
    <row r="50" spans="1:255">
      <c r="A50" s="11" t="s">
        <v>61</v>
      </c>
      <c r="B50" s="5"/>
      <c r="C50" s="5"/>
      <c r="D50" s="5">
        <v>30000</v>
      </c>
      <c r="E50" s="19" t="s">
        <v>74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</row>
    <row r="51" spans="1:255">
      <c r="A51" s="11" t="s">
        <v>76</v>
      </c>
      <c r="B51" s="5"/>
      <c r="C51" s="5"/>
      <c r="D51" s="5">
        <v>200000</v>
      </c>
      <c r="E51" s="19" t="s">
        <v>74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</row>
    <row r="52" spans="1:255">
      <c r="A52" s="11" t="s">
        <v>62</v>
      </c>
      <c r="B52" s="5"/>
      <c r="C52" s="5"/>
      <c r="D52" s="5">
        <v>20000</v>
      </c>
      <c r="E52" s="19" t="s">
        <v>74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</row>
    <row r="53" spans="1:255" ht="37.5" customHeight="1">
      <c r="A53" s="34" t="s">
        <v>63</v>
      </c>
      <c r="B53" s="27"/>
      <c r="C53" s="27"/>
      <c r="D53" s="4">
        <v>100000</v>
      </c>
      <c r="E53" s="19" t="s">
        <v>74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</row>
    <row r="54" spans="1:255">
      <c r="A54" s="13" t="s">
        <v>50</v>
      </c>
      <c r="B54" s="5"/>
      <c r="C54" s="5"/>
      <c r="D54" s="10">
        <f>SUM(D42:D53)</f>
        <v>1000000</v>
      </c>
      <c r="E54" s="2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</row>
    <row r="55" spans="1:255" ht="18" customHeight="1">
      <c r="A55" s="35" t="s">
        <v>13</v>
      </c>
      <c r="B55" s="49"/>
      <c r="C55" s="49"/>
      <c r="D55" s="44"/>
      <c r="E55" s="45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</row>
    <row r="56" spans="1:255">
      <c r="A56" s="17" t="s">
        <v>27</v>
      </c>
      <c r="B56" s="7"/>
      <c r="C56" s="7"/>
      <c r="D56" s="66">
        <v>300000</v>
      </c>
      <c r="E56" s="18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</row>
    <row r="57" spans="1:255">
      <c r="A57" s="35" t="s">
        <v>14</v>
      </c>
      <c r="B57" s="44"/>
      <c r="C57" s="44"/>
      <c r="D57" s="43"/>
      <c r="E57" s="45"/>
    </row>
    <row r="58" spans="1:255" ht="31.5">
      <c r="A58" s="11" t="s">
        <v>85</v>
      </c>
      <c r="B58" s="5"/>
      <c r="C58" s="5"/>
      <c r="D58" s="5">
        <v>1930000</v>
      </c>
      <c r="E58" s="19" t="s">
        <v>74</v>
      </c>
    </row>
    <row r="59" spans="1:255">
      <c r="A59" s="11" t="s">
        <v>75</v>
      </c>
      <c r="B59" s="5"/>
      <c r="C59" s="5"/>
      <c r="D59" s="5">
        <v>200000</v>
      </c>
      <c r="E59" s="19" t="s">
        <v>74</v>
      </c>
    </row>
    <row r="60" spans="1:255">
      <c r="A60" s="11" t="s">
        <v>59</v>
      </c>
      <c r="B60" s="5"/>
      <c r="C60" s="5"/>
      <c r="D60" s="5">
        <v>200000</v>
      </c>
      <c r="E60" s="19" t="s">
        <v>74</v>
      </c>
    </row>
    <row r="61" spans="1:255">
      <c r="A61" s="13" t="s">
        <v>53</v>
      </c>
      <c r="B61" s="5"/>
      <c r="C61" s="5"/>
      <c r="D61" s="10">
        <f>SUM(D58:D60)</f>
        <v>2330000</v>
      </c>
      <c r="E61" s="19"/>
    </row>
    <row r="62" spans="1:255">
      <c r="A62" s="35" t="s">
        <v>15</v>
      </c>
      <c r="B62" s="44"/>
      <c r="C62" s="44"/>
      <c r="D62" s="43"/>
      <c r="E62" s="50"/>
    </row>
    <row r="63" spans="1:255">
      <c r="A63" s="11" t="s">
        <v>55</v>
      </c>
      <c r="B63" s="6">
        <v>15000</v>
      </c>
      <c r="C63" s="6">
        <v>8</v>
      </c>
      <c r="D63" s="6">
        <v>200000</v>
      </c>
      <c r="E63" s="28" t="s">
        <v>83</v>
      </c>
    </row>
    <row r="64" spans="1:255">
      <c r="A64" s="13" t="s">
        <v>54</v>
      </c>
      <c r="B64" s="51"/>
      <c r="C64" s="51"/>
      <c r="D64" s="10">
        <v>200000</v>
      </c>
      <c r="E64" s="19"/>
    </row>
    <row r="65" spans="1:5">
      <c r="A65" s="35" t="s">
        <v>16</v>
      </c>
      <c r="B65" s="44"/>
      <c r="C65" s="44"/>
      <c r="D65" s="43"/>
      <c r="E65" s="50"/>
    </row>
    <row r="66" spans="1:5">
      <c r="A66" s="13" t="s">
        <v>26</v>
      </c>
      <c r="B66" s="5"/>
      <c r="C66" s="5"/>
      <c r="D66" s="10">
        <v>600000</v>
      </c>
      <c r="E66" s="11" t="s">
        <v>17</v>
      </c>
    </row>
    <row r="67" spans="1:5">
      <c r="A67" s="35" t="s">
        <v>18</v>
      </c>
      <c r="B67" s="44"/>
      <c r="C67" s="44"/>
      <c r="D67" s="43"/>
      <c r="E67" s="50"/>
    </row>
    <row r="68" spans="1:5">
      <c r="A68" s="13" t="s">
        <v>56</v>
      </c>
      <c r="B68" s="6"/>
      <c r="C68" s="6"/>
      <c r="D68" s="52">
        <v>100000</v>
      </c>
      <c r="E68" s="28"/>
    </row>
    <row r="69" spans="1:5">
      <c r="A69" s="53" t="s">
        <v>28</v>
      </c>
      <c r="B69" s="54"/>
      <c r="C69" s="54"/>
      <c r="D69" s="55">
        <f>SUM(D66+D64+D61+D54+D40+D16+D11)+D68+D56</f>
        <v>6883190</v>
      </c>
      <c r="E69" s="62"/>
    </row>
    <row r="70" spans="1:5" ht="16.5" customHeight="1">
      <c r="A70" s="35" t="s">
        <v>66</v>
      </c>
      <c r="B70" s="56"/>
      <c r="C70" s="56"/>
      <c r="D70" s="57"/>
      <c r="E70" s="50"/>
    </row>
    <row r="71" spans="1:5">
      <c r="A71" s="58" t="s">
        <v>67</v>
      </c>
      <c r="B71" s="54">
        <v>15000</v>
      </c>
      <c r="C71" s="54">
        <v>5</v>
      </c>
      <c r="D71" s="55">
        <v>75000</v>
      </c>
      <c r="E71" s="19"/>
    </row>
    <row r="72" spans="1:5">
      <c r="A72" s="58" t="s">
        <v>68</v>
      </c>
      <c r="B72" s="54"/>
      <c r="C72" s="54"/>
      <c r="D72" s="33">
        <v>1047268.81</v>
      </c>
      <c r="E72" s="19"/>
    </row>
    <row r="73" spans="1:5">
      <c r="A73" s="53" t="s">
        <v>28</v>
      </c>
      <c r="B73" s="54"/>
      <c r="C73" s="54"/>
      <c r="D73" s="55">
        <f>SUM(D71:D72)</f>
        <v>1122268.81</v>
      </c>
      <c r="E73" s="19"/>
    </row>
    <row r="74" spans="1:5">
      <c r="A74" s="53" t="s">
        <v>69</v>
      </c>
      <c r="B74" s="54"/>
      <c r="C74" s="54"/>
      <c r="D74" s="55">
        <f>D69-D73</f>
        <v>5760921.1899999995</v>
      </c>
      <c r="E74" s="20"/>
    </row>
    <row r="75" spans="1:5">
      <c r="A75" s="53" t="s">
        <v>70</v>
      </c>
      <c r="B75" s="59"/>
      <c r="C75" s="54"/>
      <c r="D75" s="60">
        <f>D74/332</f>
        <v>17352.172259036142</v>
      </c>
      <c r="E75" s="19"/>
    </row>
  </sheetData>
  <mergeCells count="1">
    <mergeCell ref="A1:D1"/>
  </mergeCells>
  <printOptions horizontalCentered="1" verticalCentered="1"/>
  <pageMargins left="0" right="3.937007874015748E-2" top="0.59055118110236227" bottom="0.59055118110236227" header="0.19685039370078741" footer="0.19685039370078741"/>
  <pageSetup paperSize="9" scale="56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125" defaultRowHeight="15"/>
  <cols>
    <col min="1" max="16384" width="8.125" style="1"/>
  </cols>
  <sheetData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125" defaultRowHeight="15"/>
  <cols>
    <col min="1" max="16384" width="8.125" style="1"/>
  </cols>
  <sheetData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план_работ_2020-21_выполнение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revision>16</cp:revision>
  <cp:lastPrinted>2024-05-25T07:30:53Z</cp:lastPrinted>
  <dcterms:created xsi:type="dcterms:W3CDTF">2021-05-21T11:29:08Z</dcterms:created>
  <dcterms:modified xsi:type="dcterms:W3CDTF">2024-05-25T07:35:09Z</dcterms:modified>
</cp:coreProperties>
</file>