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30" yWindow="630" windowWidth="9255" windowHeight="6855"/>
  </bookViews>
  <sheets>
    <sheet name="план_работ_2020-21_выполнение" sheetId="1" r:id="rId1"/>
    <sheet name="Лист2" sheetId="2" r:id="rId2"/>
    <sheet name="Лист3" sheetId="3" r:id="rId3"/>
  </sheets>
  <calcPr calcId="145621"/>
</workbook>
</file>

<file path=xl/calcChain.xml><?xml version="1.0" encoding="utf-8"?>
<calcChain xmlns="http://schemas.openxmlformats.org/spreadsheetml/2006/main">
  <c r="D29" i="1" l="1"/>
  <c r="B5" i="1" l="1"/>
  <c r="B2" i="1" l="1"/>
  <c r="E104" i="1"/>
  <c r="E133" i="1" l="1"/>
  <c r="E126" i="1" l="1"/>
  <c r="F126" i="1" s="1"/>
  <c r="E121" i="1"/>
  <c r="E118" i="1"/>
  <c r="F118" i="1" s="1"/>
  <c r="E113" i="1"/>
  <c r="E57" i="1"/>
  <c r="E47" i="1"/>
  <c r="E25" i="1"/>
  <c r="E19" i="1"/>
  <c r="F104" i="1" l="1"/>
  <c r="E136" i="1" l="1"/>
  <c r="B9" i="1" l="1"/>
  <c r="D113" i="1"/>
  <c r="F113" i="1" s="1"/>
  <c r="D121" i="1"/>
  <c r="F121" i="1" s="1"/>
  <c r="D133" i="1"/>
  <c r="F133" i="1" l="1"/>
  <c r="D14" i="1"/>
  <c r="D25" i="1" l="1"/>
  <c r="F25" i="1" s="1"/>
  <c r="D38" i="1"/>
  <c r="D28" i="1"/>
  <c r="D27" i="1"/>
  <c r="D47" i="1" l="1"/>
  <c r="F47" i="1" s="1"/>
  <c r="D19" i="1" l="1"/>
  <c r="F19" i="1" s="1"/>
  <c r="D57" i="1" l="1"/>
  <c r="D136" i="1" s="1"/>
  <c r="F136" i="1" s="1"/>
  <c r="F57" i="1" l="1"/>
</calcChain>
</file>

<file path=xl/sharedStrings.xml><?xml version="1.0" encoding="utf-8"?>
<sst xmlns="http://schemas.openxmlformats.org/spreadsheetml/2006/main" count="219" uniqueCount="210">
  <si>
    <t>ПРОВОДИМЫЕ РАБОТЫ И УСЛУГИ</t>
  </si>
  <si>
    <t>Фонд оплаты труда с учетом налоговых отчислений и уплатой НДФЛ</t>
  </si>
  <si>
    <t>земельный налог</t>
  </si>
  <si>
    <t>водный налог</t>
  </si>
  <si>
    <t>Обслуживание инфраструктуры</t>
  </si>
  <si>
    <t>банковские услуги (комиссия банка)</t>
  </si>
  <si>
    <t>канцтовары</t>
  </si>
  <si>
    <t>оплата сайта снтживописный.рф</t>
  </si>
  <si>
    <t>содержание сторожки (дрова)</t>
  </si>
  <si>
    <t>работы по благоустройству внутренней территории СНТ</t>
  </si>
  <si>
    <t>1С:Садовод версия в облаке, со всеми обновлениями, техническим и методическим сопровождением.</t>
  </si>
  <si>
    <t>Плановые виды затрат и работ:</t>
  </si>
  <si>
    <t>оплата услуг кадастровых инженеров по оформлению земель общего пользования</t>
  </si>
  <si>
    <t>Возможные аварийные работы:</t>
  </si>
  <si>
    <t>Расходы на обустройство дорог:</t>
  </si>
  <si>
    <t>Чистка дороги зимой:</t>
  </si>
  <si>
    <t>Вывоз ТБО</t>
  </si>
  <si>
    <t>договор № РРО-2019-0005559 от 14.02.2019 на вывоз мусора</t>
  </si>
  <si>
    <t xml:space="preserve">Установка дополнительных видеокамер, ремонт:  </t>
  </si>
  <si>
    <t>Компенсация расходов за электроэнергию (уличное освещение, здание Правления):</t>
  </si>
  <si>
    <t>оплата СМС-рассылки, мобильной связи (сторож)</t>
  </si>
  <si>
    <t>почтовые отправления</t>
  </si>
  <si>
    <t>на карточном счете:</t>
  </si>
  <si>
    <t>налог при УСН с доходов</t>
  </si>
  <si>
    <t>оплата труда</t>
  </si>
  <si>
    <t>страховые взносы</t>
  </si>
  <si>
    <t>страховые взносы на травматизм</t>
  </si>
  <si>
    <t>НДФЛ</t>
  </si>
  <si>
    <t>вывоз ТБО</t>
  </si>
  <si>
    <t>(обрыв ЛЭП, спил деревьев под ЛЭП, возможный ремонт летнего водопровода и пр.)</t>
  </si>
  <si>
    <t>Расходы на модернизацию ВЛ10:</t>
  </si>
  <si>
    <t>покупка маршрутизатора</t>
  </si>
  <si>
    <t>покупка роутера для правления</t>
  </si>
  <si>
    <t>Итого:</t>
  </si>
  <si>
    <t xml:space="preserve">ПЛАН ХОЗЯЙСТВЕННО-ФИНАНСОВОЙ ДЕЯТЕЛЬНОСТИ СНТ "ЖИВОПИСНЫЙ" НА 2023-2024 гг. </t>
  </si>
  <si>
    <t>оплата труда отпускные согласно ТК</t>
  </si>
  <si>
    <t>Сумма в месяц</t>
  </si>
  <si>
    <t>Кол-во месяцев</t>
  </si>
  <si>
    <t>Сумма в год (план)</t>
  </si>
  <si>
    <r>
      <rPr>
        <b/>
        <sz val="12"/>
        <color indexed="8"/>
        <rFont val="Times New Roman"/>
        <family val="1"/>
        <charset val="204"/>
      </rPr>
      <t>Финансово-экономическое обоснование</t>
    </r>
  </si>
  <si>
    <t>Затраты на налоги:</t>
  </si>
  <si>
    <t>оплата земельного налога 22 000,00 руб.* 4 квартала =  88 000,00 руб.</t>
  </si>
  <si>
    <t>договор №01/05/23-П с самозанятым</t>
  </si>
  <si>
    <t>договор №2/05/23-П с самозанятым</t>
  </si>
  <si>
    <t>договор №04/05/23-П с самозанятым</t>
  </si>
  <si>
    <t>исходя из расходов прошлого года</t>
  </si>
  <si>
    <t>продление подписки ежегодно в июне месяце</t>
  </si>
  <si>
    <t xml:space="preserve">договор №23/12/22-п от 06.12.2022 </t>
  </si>
  <si>
    <t>Итого в год (зарплата, оплата услуг)</t>
  </si>
  <si>
    <t>Итого в год затраты на налоги:</t>
  </si>
  <si>
    <t>поддержание общественного порядка, контрольно-пропускного режима и патрулирование территории СНТ
"Живописный" сторож 1</t>
  </si>
  <si>
    <t>поддержание общественного порядка, контрольно-пропускного режима и патрулирование территории СНТ
"Живописный" сторож 2</t>
  </si>
  <si>
    <t>услуги по обслуживанию летнего водопровода</t>
  </si>
  <si>
    <t>обслуживание трансформаторной подстанции</t>
  </si>
  <si>
    <t>бензин (бензинзокосилка, б/пила, снегоуборочная машина)</t>
  </si>
  <si>
    <t>ежемесячно снятие показаний по всем вынесенным электросчетчикам садоводов</t>
  </si>
  <si>
    <t>уборка площадки для сбора ТБО, прилегающая территория, а также у здания правления</t>
  </si>
  <si>
    <t>покос травы</t>
  </si>
  <si>
    <t>уборка территории вокруг пруда</t>
  </si>
  <si>
    <t>откачка выгребной ямы (туалет у здания Правления)</t>
  </si>
  <si>
    <t>замена опор укоса опоры общего пользования на территории СНТ </t>
  </si>
  <si>
    <t>обслуживание фонарей уличного освещения, замена ламп
уличного освещения, ремонт фонарей</t>
  </si>
  <si>
    <t>выполнение условий пользования недрами согласно требованиям Министерства экологии и
природопользования Московской области</t>
  </si>
  <si>
    <t>Итого в год по обязательным видам затрат и работ:</t>
  </si>
  <si>
    <t>планировка территории вокруг пожарного пруда</t>
  </si>
  <si>
    <t>устройстро пешеходной зоны вокруг территории пруда</t>
  </si>
  <si>
    <t xml:space="preserve">ограждение пешеходной зоны вокруг пруда </t>
  </si>
  <si>
    <t>покупка инструмента, расходный материалов</t>
  </si>
  <si>
    <t>покупка дополнительной мощности на СНТ - 152квт</t>
  </si>
  <si>
    <t>обслуживание и ввод в экстплуатация трансформатора 160ква</t>
  </si>
  <si>
    <t xml:space="preserve">ремонт разъеденителя со стороны д.Ревякино на опоре №1 ВЛ-10кв </t>
  </si>
  <si>
    <t>закупка вольтметров 3-х фазных в количестве 12 штук, проколы 20 шт., Бокс навесной IP65 6 штук, провод 4х1,5 50 м.</t>
  </si>
  <si>
    <t>Итого в год по расходам на обустройство дорог:</t>
  </si>
  <si>
    <t>Итого в год по очистке дорог зимой:</t>
  </si>
  <si>
    <t>уборка снега с помощью спецтехники</t>
  </si>
  <si>
    <t>Итого в год на видеонаблюдение:</t>
  </si>
  <si>
    <t>Итого в год по расходам на здание Правления, освещение, водоснабжение:</t>
  </si>
  <si>
    <t>устройство общей дороги из асфальтобетонной крошки протяженностью 211 метров совместно с СНТ "Долина" (50 %)</t>
  </si>
  <si>
    <t>ямочный ремонт дороги из асфальтобетонной крошки</t>
  </si>
  <si>
    <t>Пластиковый бокс IP65 -4 штуки</t>
  </si>
  <si>
    <t>Монтаж камер выдеонаблюдения</t>
  </si>
  <si>
    <t>работы по замене СИП-ом неизолированных проводов ВЛ-10кв общей протяженностью 1091 метров</t>
  </si>
  <si>
    <t xml:space="preserve">Общая стоимость материалов  </t>
  </si>
  <si>
    <t>Выполнение</t>
  </si>
  <si>
    <t xml:space="preserve">Договор №30/04/23-п (планировка территории пруда, чистка береговой линии от камыша и кустарников спецтехникой, закупка песка для организации пляжной зоны)  </t>
  </si>
  <si>
    <t>Договор  №05/05/23-п от 30.05.2023</t>
  </si>
  <si>
    <t>Установка Вольтметров на ВЛ 0,4</t>
  </si>
  <si>
    <t>Договор №08/07/23-п от 12.07.2023</t>
  </si>
  <si>
    <t>договор №09/05/23-П с самозанятым</t>
  </si>
  <si>
    <t>Договор №11/0/23-п</t>
  </si>
  <si>
    <t>договор №13/08/23-п с самозанятым</t>
  </si>
  <si>
    <t>договор №14/08/23-п с самозанятым</t>
  </si>
  <si>
    <t>Сварочные работы: Ремонт ограждения санитарной зоны, вдоль подъездной дороги к СНТ, площадки ТБО, ремонт Бункера ТБО</t>
  </si>
  <si>
    <t>Договор №16/11/23-п установка укоса рядом с участком 171, установка опоры у пожарного пруда</t>
  </si>
  <si>
    <t>Договор №17/11/23-п Уборка общей территории от строительного мусора, выкорчевывание старых деревьев, планировка спецтехникой</t>
  </si>
  <si>
    <t>Договор МО-1827 от 02.05.2023г.</t>
  </si>
  <si>
    <t>Договор №21/03/24-п от 27.03.2024</t>
  </si>
  <si>
    <t>Договор ПЛ-136/23 от 03.07.2023 юр.сопровождение, Договор №А-227 от 27.03.2024 анализ воды,Договор П-230-24 от 15.04.2024 экспертиза проекта ЗСО, Счёт №УЦ-244 от 22.04.2024 анализ воды Радиология базовая, комплекс работ продолжительностью до июня 2024 года</t>
  </si>
  <si>
    <t>Расходы на содержание водопровода:</t>
  </si>
  <si>
    <t>ИТОГО:</t>
  </si>
  <si>
    <t>Расходы на содержание элетрохозяйства:</t>
  </si>
  <si>
    <t>Прочие расходы:</t>
  </si>
  <si>
    <t>перчатки, мешки для мусора</t>
  </si>
  <si>
    <t>накладная 2905 от 28.04.2023</t>
  </si>
  <si>
    <t>Кран шаровый</t>
  </si>
  <si>
    <t>чек 77 от 02.05.23</t>
  </si>
  <si>
    <t xml:space="preserve">Розетка </t>
  </si>
  <si>
    <t>чек 8 от 04.05.23</t>
  </si>
  <si>
    <t>чек 71 от 09.05.23</t>
  </si>
  <si>
    <t>Фум лента, кран шаровый</t>
  </si>
  <si>
    <t>чек 44 от 05.05.23</t>
  </si>
  <si>
    <t>зажим канатный, хомут  (для колодца крепеж ведра)</t>
  </si>
  <si>
    <t>чек 28 от 13.05.23</t>
  </si>
  <si>
    <t>таймер электронный</t>
  </si>
  <si>
    <t>чек 617 от 12.05.23</t>
  </si>
  <si>
    <t>огнетушитель в здание Правления</t>
  </si>
  <si>
    <t>чек 188 от 15.05.23</t>
  </si>
  <si>
    <t>чек 254 от 19.05.23,чек 357 от 23.05.23, чек 492 от 14.06.23, чек 2784 от 29.05.23</t>
  </si>
  <si>
    <t>чек 7 от 19.05.23</t>
  </si>
  <si>
    <t>Агрессор для дачных туалетов</t>
  </si>
  <si>
    <t>накладная 3898 от 30.05.2023</t>
  </si>
  <si>
    <t>чек 259 от 20.06.2023</t>
  </si>
  <si>
    <t>стекла для ящиков</t>
  </si>
  <si>
    <t>чек 10 от 19.06.2023</t>
  </si>
  <si>
    <t>чек 3884 от 26.06.2023</t>
  </si>
  <si>
    <t>Нотариальная доверенность кадастровым инженерам</t>
  </si>
  <si>
    <t>справка от 26.05.2023</t>
  </si>
  <si>
    <t xml:space="preserve">электросчетчики </t>
  </si>
  <si>
    <t>чек 2 от 17.07.23</t>
  </si>
  <si>
    <t>чек 44 от 03.07.2023</t>
  </si>
  <si>
    <t>Телефон редми 9а (в сторожку)</t>
  </si>
  <si>
    <t>чек 4 от 27.07.2023</t>
  </si>
  <si>
    <t>гофра 11/2</t>
  </si>
  <si>
    <t>чек 7 от 27.07.23</t>
  </si>
  <si>
    <t>Бокс КМПн 1/2</t>
  </si>
  <si>
    <t>чек 20 от 28.07.23</t>
  </si>
  <si>
    <t>чек 45/180 от 11.08.2023</t>
  </si>
  <si>
    <t>чек 12 от 13.08.2023</t>
  </si>
  <si>
    <t>чек 22 от 15.08.2023</t>
  </si>
  <si>
    <t>мешки мусорные</t>
  </si>
  <si>
    <t>чек 1152 от 18.08.2023</t>
  </si>
  <si>
    <t>чек 18490 от 20.08.2023</t>
  </si>
  <si>
    <t>ПР муфта разъемная</t>
  </si>
  <si>
    <t>чек 40 от 21.05.2023</t>
  </si>
  <si>
    <t>чек 85 от 11.05.2023, чек 051962 от 12.09.2023, чек 051962 от 12.09.2023,чек 051962 от 12.09.2023по итогам прошлого года</t>
  </si>
  <si>
    <t>чек 41 от 25.07.23 краска, чек 1 от 24.07.23 брус, доска, чек 3 от 24.07.23 саморезы, болты, сверла,чек 18 от 30.07.23 краска, кисточки, чек 72 от 30.07.2023 шурупы, эмаль по металлу, чек 4 от 08.08.2023 лист осб, чек 47 от 14.08.2023 грунт эмаль, чек 2 от 24.07.23 доска, брус, монтаж огражения пешеходной зоны, пляжной зоны вокруг территории пруда</t>
  </si>
  <si>
    <t>ПНД кран 63х2"</t>
  </si>
  <si>
    <t>чек 2533 от 14.11.2023</t>
  </si>
  <si>
    <t>СИП 4х16, автомат, прокол</t>
  </si>
  <si>
    <t>чек 5 от 15.11.23</t>
  </si>
  <si>
    <t>автомат 32а</t>
  </si>
  <si>
    <t>чек 10 от 25.11.2023</t>
  </si>
  <si>
    <t>замок почтовый, замок навесной</t>
  </si>
  <si>
    <t>чек 3793 от 25.11.2023</t>
  </si>
  <si>
    <t>чек 479 от 08.12.2023</t>
  </si>
  <si>
    <t>Обогреватель в сторожку</t>
  </si>
  <si>
    <t xml:space="preserve">Колодка 4-м </t>
  </si>
  <si>
    <t>чек 9 от 24.01.2024</t>
  </si>
  <si>
    <t xml:space="preserve">Пена бытовая </t>
  </si>
  <si>
    <t>чек 21 от 11.01.2024</t>
  </si>
  <si>
    <t>чек 0831 от 12.01.24</t>
  </si>
  <si>
    <t>Дверь утепленная в сторожку</t>
  </si>
  <si>
    <t>чек 44 от 06.01.2024</t>
  </si>
  <si>
    <t>сверло по бетону</t>
  </si>
  <si>
    <t>чек 46 от 06.01.2024</t>
  </si>
  <si>
    <t>wifi реле</t>
  </si>
  <si>
    <t>чек 827 от 13.02.2024</t>
  </si>
  <si>
    <t>зажим,ведро</t>
  </si>
  <si>
    <t>чек 17 от 01.03.2024</t>
  </si>
  <si>
    <t>ПНД кран 63х2", головка цапковая, рукав пожарный</t>
  </si>
  <si>
    <t>чек 2686 от 18.03.2024</t>
  </si>
  <si>
    <t>ПНД труба, муфта</t>
  </si>
  <si>
    <t>чек 43 от 15.04.2024</t>
  </si>
  <si>
    <t>хомут трубный</t>
  </si>
  <si>
    <t>чек рт-5928 от 28.04.2024</t>
  </si>
  <si>
    <t>ПНД тройник, зажим троса</t>
  </si>
  <si>
    <t>чек 60 от 27.04.2024</t>
  </si>
  <si>
    <t>хомут трубный ремонтный</t>
  </si>
  <si>
    <t>чек 29 от 28.04.2024</t>
  </si>
  <si>
    <t>счет №668 от 14.08.2023 асфальтная крошка</t>
  </si>
  <si>
    <t>договор №06/05/23-п (санитарной зоны и прилегающей территории пруда, территории у здания правления, футбольного поля, вдоль забора границСНТ), Договор №12/08/23-п от 20.08.2023, счет 291 от 08.08.2023 покос травы трактором</t>
  </si>
  <si>
    <t>Пени за просроченную оплату</t>
  </si>
  <si>
    <t>Договор №10/08/23-п, Договор №15/09/23-п, 22/04/24-п</t>
  </si>
  <si>
    <t>Медиаконвектор, оптическая кабельная сборка</t>
  </si>
  <si>
    <t>ООО Винтелеком</t>
  </si>
  <si>
    <t>ООО ТК Норма кабель</t>
  </si>
  <si>
    <t>заправка картриджей принтера</t>
  </si>
  <si>
    <t>ИП Лужаев</t>
  </si>
  <si>
    <t>ООО Эколайф , счет 299 от 21.08.2023 транспортировка отходов</t>
  </si>
  <si>
    <t>ООО "Информационные технологии"</t>
  </si>
  <si>
    <t>договор поставки №0407/1П-122 Юнионтел</t>
  </si>
  <si>
    <t>домен Мастерхост, ООО Хенди Хост</t>
  </si>
  <si>
    <t>Договор №07/23 от 04.07.2023 Работа трактора, чек 4 от 14.07.23 геотекстиль, чек 16 от 20.07.23 агротекс, ИП Тунякин (услуги спецтехники, щебень, песок, земля)</t>
  </si>
  <si>
    <t>ИП Фокин</t>
  </si>
  <si>
    <t>штраф ПФР за 2019 год</t>
  </si>
  <si>
    <t>накладная 452 от 18.06.2023</t>
  </si>
  <si>
    <t>Договор №20/12/23-п от 12.12.23 монтажные работы, чек 14 от 08.07.23 проколы, чек 842 от 15.09.2023 кронштейн для светильника, чек 608 от 20.09.2023 светильник светодиодный, чек 119 от 04.10.2023 зажим прокалывающий, клеммы, закупка, чек 3689 от 12.10.2023 светильники светодиодные, чек 621 от 09.10.2023 провод ввгп, кронштейн универсальный, чек 52 от 01.11.2023 кабель ввг , чек 555 от 30.09.2023 кронштейн универсальный</t>
  </si>
  <si>
    <t>круги отрезные, перчатки</t>
  </si>
  <si>
    <t xml:space="preserve">Остаток на расч. счете на 01.05.2023 г </t>
  </si>
  <si>
    <t>из них на основном р/сч:</t>
  </si>
  <si>
    <t>Поступило на р/с –, из них:</t>
  </si>
  <si>
    <t>членские взносы</t>
  </si>
  <si>
    <t>электроэнергия</t>
  </si>
  <si>
    <t>Аренда магазина</t>
  </si>
  <si>
    <t>Израсходовано – , из них:</t>
  </si>
  <si>
    <t>Оплата поставщикам:</t>
  </si>
  <si>
    <t>Электроэнергия Мосэнергосбыт</t>
  </si>
  <si>
    <t>+Экономия/-Перерасход</t>
  </si>
  <si>
    <t>ведение бухгалтерии, СБИС</t>
  </si>
  <si>
    <t>договор №03/05/23-П с самозанятым, договор №18 от 01.05.2023, Акт об оказании услуг №184</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</si>
</sst>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419]General"/>
    <numFmt numFmtId="165" formatCode="[$-419]#,##0"/>
    <numFmt numFmtId="166" formatCode="#,##0.00&quot; &quot;[$руб.-419];[Red]&quot;-&quot;#,##0.00&quot; &quot;[$руб.-419]"/>
    <numFmt numFmtId="167" formatCode="[$-419]#,##0.00"/>
    <numFmt numFmtId="168" formatCode="#,##0.00;[Red]#,##0.00"/>
  </numFmts>
  <fonts count="26">
    <font>
      <sz val="11"/>
      <color rgb="FF000000"/>
      <name val="Arial1"/>
      <charset val="204"/>
    </font>
    <font>
      <sz val="11"/>
      <color rgb="FF000000"/>
      <name val="Calibri"/>
      <family val="2"/>
      <charset val="204"/>
    </font>
    <font>
      <b/>
      <i/>
      <sz val="16"/>
      <color rgb="FF000000"/>
      <name val="Arial1"/>
      <charset val="204"/>
    </font>
    <font>
      <b/>
      <i/>
      <u/>
      <sz val="11"/>
      <color rgb="FF000000"/>
      <name val="Arial1"/>
      <charset val="204"/>
    </font>
    <font>
      <b/>
      <sz val="12"/>
      <color rgb="FF000000"/>
      <name val="Times New Roman1"/>
      <charset val="204"/>
    </font>
    <font>
      <sz val="12"/>
      <color rgb="FF000000"/>
      <name val="Times New Roman1"/>
      <charset val="204"/>
    </font>
    <font>
      <sz val="12"/>
      <color rgb="FF000000"/>
      <name val="Times New Roman"/>
      <family val="1"/>
      <charset val="204"/>
    </font>
    <font>
      <sz val="14"/>
      <color rgb="FF000000"/>
      <name val="Times New Roman1"/>
      <charset val="204"/>
    </font>
    <font>
      <sz val="12"/>
      <color rgb="FFFF0000"/>
      <name val="Times New Roman1"/>
      <charset val="204"/>
    </font>
    <font>
      <b/>
      <sz val="12"/>
      <color rgb="FF000000"/>
      <name val="Times New Roman"/>
      <family val="1"/>
      <charset val="204"/>
    </font>
    <font>
      <b/>
      <sz val="12"/>
      <color indexed="8"/>
      <name val="Times New Roman"/>
      <family val="1"/>
      <charset val="204"/>
    </font>
    <font>
      <sz val="12"/>
      <color indexed="8"/>
      <name val="Times New Roman"/>
      <family val="1"/>
      <charset val="204"/>
    </font>
    <font>
      <sz val="12"/>
      <color rgb="FFFF0000"/>
      <name val="Times New Roman"/>
      <family val="1"/>
      <charset val="204"/>
    </font>
    <font>
      <sz val="12"/>
      <color rgb="FFFF6600"/>
      <name val="Times New Roman"/>
      <family val="1"/>
      <charset val="204"/>
    </font>
    <font>
      <b/>
      <sz val="12"/>
      <name val="Times New Roman"/>
      <family val="1"/>
      <charset val="204"/>
    </font>
    <font>
      <b/>
      <sz val="13"/>
      <color rgb="FF000000"/>
      <name val="Times New Roman"/>
      <family val="1"/>
      <charset val="204"/>
    </font>
    <font>
      <sz val="13"/>
      <color rgb="FFFF0000"/>
      <name val="Times New Roman"/>
      <family val="1"/>
      <charset val="204"/>
    </font>
    <font>
      <sz val="13"/>
      <color rgb="FF000000"/>
      <name val="Times New Roman"/>
      <family val="1"/>
      <charset val="204"/>
    </font>
    <font>
      <b/>
      <sz val="13"/>
      <color indexed="8"/>
      <name val="Times New Roman"/>
      <family val="1"/>
      <charset val="204"/>
    </font>
    <font>
      <sz val="13"/>
      <color indexed="10"/>
      <name val="Times New Roman"/>
      <family val="1"/>
      <charset val="204"/>
    </font>
    <font>
      <sz val="13"/>
      <color indexed="8"/>
      <name val="Times New Roman"/>
      <family val="1"/>
      <charset val="204"/>
    </font>
    <font>
      <i/>
      <sz val="12"/>
      <name val="Times New Roman"/>
      <family val="1"/>
      <charset val="204"/>
    </font>
    <font>
      <sz val="12"/>
      <name val="Times New Roman"/>
      <family val="1"/>
      <charset val="204"/>
    </font>
    <font>
      <b/>
      <i/>
      <sz val="12"/>
      <name val="Times New Roman"/>
      <family val="1"/>
      <charset val="204"/>
    </font>
    <font>
      <b/>
      <sz val="12"/>
      <color theme="0"/>
      <name val="Times New Roman"/>
      <family val="1"/>
      <charset val="204"/>
    </font>
    <font>
      <b/>
      <sz val="12"/>
      <color rgb="FFC5000B"/>
      <name val="Times New Roman"/>
      <family val="1"/>
      <charset val="204"/>
    </font>
  </fonts>
  <fills count="9">
    <fill>
      <patternFill patternType="none"/>
    </fill>
    <fill>
      <patternFill patternType="gray125"/>
    </fill>
    <fill>
      <patternFill patternType="solid">
        <fgColor rgb="FFFFFF00"/>
        <bgColor rgb="FFFFFF00"/>
      </patternFill>
    </fill>
    <fill>
      <patternFill patternType="solid">
        <fgColor rgb="FFFFD320"/>
        <bgColor rgb="FFFFD320"/>
      </patternFill>
    </fill>
    <fill>
      <patternFill patternType="solid">
        <fgColor rgb="FFFFFFFF"/>
        <bgColor rgb="FFFFFFFF"/>
      </patternFill>
    </fill>
    <fill>
      <patternFill patternType="solid">
        <fgColor theme="0"/>
        <bgColor indexed="64"/>
      </patternFill>
    </fill>
    <fill>
      <patternFill patternType="solid">
        <fgColor theme="0"/>
        <bgColor rgb="FFFFFF00"/>
      </patternFill>
    </fill>
    <fill>
      <patternFill patternType="solid">
        <fgColor rgb="FFFFFF00"/>
        <bgColor indexed="64"/>
      </patternFill>
    </fill>
    <fill>
      <patternFill patternType="solid">
        <fgColor rgb="FFFFC000"/>
        <bgColor indexed="64"/>
      </patternFill>
    </fill>
  </fills>
  <borders count="19">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
      <left style="thin">
        <color indexed="64"/>
      </left>
      <right style="thin">
        <color indexed="64"/>
      </right>
      <top/>
      <bottom style="thin">
        <color indexed="64"/>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indexed="64"/>
      </left>
      <right/>
      <top style="thin">
        <color indexed="64"/>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rgb="FF000000"/>
      </right>
      <top/>
      <bottom/>
      <diagonal/>
    </border>
  </borders>
  <cellStyleXfs count="6">
    <xf numFmtId="0" fontId="0" fillId="0" borderId="0"/>
    <xf numFmtId="164" fontId="1" fillId="0" borderId="0" applyBorder="0" applyProtection="0"/>
    <xf numFmtId="0" fontId="2" fillId="0" borderId="0" applyNumberFormat="0" applyBorder="0" applyProtection="0">
      <alignment horizontal="center"/>
    </xf>
    <xf numFmtId="0" fontId="2" fillId="0" borderId="0" applyNumberFormat="0" applyBorder="0" applyProtection="0">
      <alignment horizontal="center" textRotation="90"/>
    </xf>
    <xf numFmtId="0" fontId="3" fillId="0" borderId="0" applyNumberFormat="0" applyBorder="0" applyProtection="0"/>
    <xf numFmtId="166" fontId="3" fillId="0" borderId="0" applyBorder="0" applyProtection="0"/>
  </cellStyleXfs>
  <cellXfs count="169">
    <xf numFmtId="0" fontId="0" fillId="0" borderId="0" xfId="0"/>
    <xf numFmtId="164" fontId="1" fillId="0" borderId="0" xfId="1" applyFont="1" applyFill="1" applyAlignment="1"/>
    <xf numFmtId="164" fontId="5" fillId="0" borderId="0" xfId="1" applyFont="1" applyFill="1" applyAlignment="1">
      <alignment horizontal="left" vertical="top" wrapText="1"/>
    </xf>
    <xf numFmtId="164" fontId="7" fillId="0" borderId="0" xfId="1" applyFont="1" applyFill="1" applyAlignment="1">
      <alignment horizontal="left" vertical="top" wrapText="1"/>
    </xf>
    <xf numFmtId="165" fontId="5" fillId="0" borderId="0" xfId="1" applyNumberFormat="1" applyFont="1" applyFill="1" applyAlignment="1">
      <alignment horizontal="right" vertical="top" wrapText="1"/>
    </xf>
    <xf numFmtId="164" fontId="6" fillId="0" borderId="4" xfId="1" applyFont="1" applyFill="1" applyBorder="1" applyAlignment="1"/>
    <xf numFmtId="164" fontId="6" fillId="2" borderId="1" xfId="1" applyFont="1" applyFill="1" applyBorder="1" applyAlignment="1">
      <alignment horizontal="left" vertical="top" wrapText="1"/>
    </xf>
    <xf numFmtId="165" fontId="6" fillId="0" borderId="1" xfId="1" applyNumberFormat="1" applyFont="1" applyFill="1" applyBorder="1" applyAlignment="1">
      <alignment horizontal="left" vertical="top" wrapText="1"/>
    </xf>
    <xf numFmtId="165" fontId="9" fillId="0" borderId="1" xfId="1" applyNumberFormat="1" applyFont="1" applyFill="1" applyBorder="1" applyAlignment="1">
      <alignment horizontal="right" vertical="top" wrapText="1"/>
    </xf>
    <xf numFmtId="164" fontId="6" fillId="2" borderId="1" xfId="1" applyFont="1" applyFill="1" applyBorder="1" applyAlignment="1">
      <alignment horizontal="right" vertical="center" wrapText="1"/>
    </xf>
    <xf numFmtId="4" fontId="6" fillId="0" borderId="1" xfId="1" applyNumberFormat="1" applyFont="1" applyFill="1" applyBorder="1" applyAlignment="1">
      <alignment horizontal="right" vertical="center" wrapText="1"/>
    </xf>
    <xf numFmtId="4" fontId="9" fillId="0" borderId="1" xfId="1" applyNumberFormat="1" applyFont="1" applyFill="1" applyBorder="1" applyAlignment="1">
      <alignment horizontal="right" vertical="center" wrapText="1"/>
    </xf>
    <xf numFmtId="165" fontId="6" fillId="0" borderId="1" xfId="1" applyNumberFormat="1" applyFont="1" applyFill="1" applyBorder="1" applyAlignment="1">
      <alignment horizontal="right" vertical="center" wrapText="1"/>
    </xf>
    <xf numFmtId="165" fontId="6" fillId="0" borderId="4" xfId="1" applyNumberFormat="1" applyFont="1" applyFill="1" applyBorder="1" applyAlignment="1">
      <alignment horizontal="right" vertical="center" wrapText="1"/>
    </xf>
    <xf numFmtId="165" fontId="6" fillId="4" borderId="4" xfId="1" applyNumberFormat="1" applyFont="1" applyFill="1" applyBorder="1" applyAlignment="1">
      <alignment horizontal="right" vertical="center" wrapText="1"/>
    </xf>
    <xf numFmtId="165" fontId="6" fillId="4" borderId="5" xfId="1" applyNumberFormat="1" applyFont="1" applyFill="1" applyBorder="1" applyAlignment="1">
      <alignment horizontal="right" vertical="center" wrapText="1"/>
    </xf>
    <xf numFmtId="165" fontId="6" fillId="4" borderId="1" xfId="1" applyNumberFormat="1" applyFont="1" applyFill="1" applyBorder="1" applyAlignment="1">
      <alignment horizontal="right" vertical="center" wrapText="1"/>
    </xf>
    <xf numFmtId="165" fontId="6" fillId="0" borderId="7" xfId="1" applyNumberFormat="1" applyFont="1" applyFill="1" applyBorder="1" applyAlignment="1">
      <alignment horizontal="right" vertical="center" wrapText="1"/>
    </xf>
    <xf numFmtId="165" fontId="6" fillId="2" borderId="1" xfId="1" applyNumberFormat="1" applyFont="1" applyFill="1" applyBorder="1" applyAlignment="1">
      <alignment horizontal="right" vertical="center" wrapText="1"/>
    </xf>
    <xf numFmtId="165" fontId="6" fillId="5" borderId="1" xfId="1" applyNumberFormat="1" applyFont="1" applyFill="1" applyBorder="1" applyAlignment="1">
      <alignment horizontal="right" vertical="center" wrapText="1"/>
    </xf>
    <xf numFmtId="164" fontId="6" fillId="0" borderId="1" xfId="1" applyFont="1" applyFill="1" applyBorder="1" applyAlignment="1">
      <alignment horizontal="right" vertical="center" wrapText="1"/>
    </xf>
    <xf numFmtId="164" fontId="12" fillId="2" borderId="2" xfId="1" applyFont="1" applyFill="1" applyBorder="1" applyAlignment="1">
      <alignment horizontal="right" vertical="center" wrapText="1"/>
    </xf>
    <xf numFmtId="164" fontId="12" fillId="6" borderId="4" xfId="1" applyFont="1" applyFill="1" applyBorder="1" applyAlignment="1">
      <alignment horizontal="right" vertical="center" wrapText="1"/>
    </xf>
    <xf numFmtId="165" fontId="6" fillId="2" borderId="5" xfId="1" applyNumberFormat="1" applyFont="1" applyFill="1" applyBorder="1" applyAlignment="1">
      <alignment horizontal="right" vertical="center" wrapText="1"/>
    </xf>
    <xf numFmtId="165" fontId="13" fillId="0" borderId="1" xfId="1" applyNumberFormat="1" applyFont="1" applyFill="1" applyBorder="1" applyAlignment="1">
      <alignment horizontal="right" vertical="center" wrapText="1"/>
    </xf>
    <xf numFmtId="165" fontId="6" fillId="2" borderId="2" xfId="1" applyNumberFormat="1" applyFont="1" applyFill="1" applyBorder="1" applyAlignment="1">
      <alignment horizontal="right" vertical="center" wrapText="1"/>
    </xf>
    <xf numFmtId="165" fontId="6" fillId="6" borderId="4" xfId="1" applyNumberFormat="1" applyFont="1" applyFill="1" applyBorder="1" applyAlignment="1">
      <alignment horizontal="right" vertical="center" wrapText="1"/>
    </xf>
    <xf numFmtId="165" fontId="5" fillId="0" borderId="1" xfId="1" applyNumberFormat="1" applyFont="1" applyFill="1" applyBorder="1" applyAlignment="1">
      <alignment horizontal="right" vertical="center" wrapText="1"/>
    </xf>
    <xf numFmtId="164" fontId="5" fillId="0" borderId="0" xfId="1" applyFont="1" applyFill="1" applyAlignment="1">
      <alignment horizontal="right" vertical="center" wrapText="1"/>
    </xf>
    <xf numFmtId="167" fontId="6" fillId="0" borderId="1" xfId="1" applyNumberFormat="1" applyFont="1" applyFill="1" applyBorder="1" applyAlignment="1">
      <alignment horizontal="right" vertical="center" wrapText="1"/>
    </xf>
    <xf numFmtId="165" fontId="9" fillId="0" borderId="1" xfId="1" applyNumberFormat="1" applyFont="1" applyFill="1" applyBorder="1" applyAlignment="1">
      <alignment horizontal="right" vertical="center" wrapText="1"/>
    </xf>
    <xf numFmtId="165" fontId="6" fillId="0" borderId="2" xfId="1" applyNumberFormat="1" applyFont="1" applyFill="1" applyBorder="1" applyAlignment="1">
      <alignment horizontal="right" vertical="center" wrapText="1"/>
    </xf>
    <xf numFmtId="165" fontId="9" fillId="6" borderId="4" xfId="1" applyNumberFormat="1" applyFont="1" applyFill="1" applyBorder="1" applyAlignment="1">
      <alignment horizontal="right" vertical="center" wrapText="1"/>
    </xf>
    <xf numFmtId="165" fontId="9" fillId="2" borderId="6" xfId="1" applyNumberFormat="1" applyFont="1" applyFill="1" applyBorder="1" applyAlignment="1">
      <alignment horizontal="right" vertical="center" wrapText="1"/>
    </xf>
    <xf numFmtId="165" fontId="6" fillId="0" borderId="5" xfId="1" applyNumberFormat="1" applyFont="1" applyFill="1" applyBorder="1" applyAlignment="1">
      <alignment horizontal="right" vertical="center" wrapText="1"/>
    </xf>
    <xf numFmtId="165" fontId="9" fillId="2" borderId="1" xfId="1" applyNumberFormat="1" applyFont="1" applyFill="1" applyBorder="1" applyAlignment="1">
      <alignment horizontal="right" vertical="center" wrapText="1"/>
    </xf>
    <xf numFmtId="165" fontId="9" fillId="2" borderId="2" xfId="1" applyNumberFormat="1" applyFont="1" applyFill="1" applyBorder="1" applyAlignment="1">
      <alignment horizontal="right" vertical="center" wrapText="1"/>
    </xf>
    <xf numFmtId="165" fontId="9" fillId="0" borderId="4" xfId="1" applyNumberFormat="1" applyFont="1" applyFill="1" applyBorder="1" applyAlignment="1">
      <alignment horizontal="right" vertical="center" wrapText="1"/>
    </xf>
    <xf numFmtId="165" fontId="9" fillId="2" borderId="5" xfId="1" applyNumberFormat="1" applyFont="1" applyFill="1" applyBorder="1" applyAlignment="1">
      <alignment horizontal="right" vertical="center" wrapText="1"/>
    </xf>
    <xf numFmtId="165" fontId="6" fillId="2" borderId="8" xfId="1" applyNumberFormat="1" applyFont="1" applyFill="1" applyBorder="1" applyAlignment="1">
      <alignment horizontal="right" vertical="center" wrapText="1"/>
    </xf>
    <xf numFmtId="165" fontId="6" fillId="0" borderId="3" xfId="1" applyNumberFormat="1" applyFont="1" applyFill="1" applyBorder="1" applyAlignment="1">
      <alignment horizontal="right" vertical="center" wrapText="1"/>
    </xf>
    <xf numFmtId="164" fontId="6" fillId="0" borderId="4" xfId="1" applyFont="1" applyFill="1" applyBorder="1" applyAlignment="1">
      <alignment horizontal="right" vertical="center"/>
    </xf>
    <xf numFmtId="165" fontId="5" fillId="0" borderId="3" xfId="1" applyNumberFormat="1" applyFont="1" applyFill="1" applyBorder="1" applyAlignment="1">
      <alignment horizontal="right" vertical="center" wrapText="1"/>
    </xf>
    <xf numFmtId="164" fontId="9" fillId="2" borderId="1" xfId="1" applyFont="1" applyFill="1" applyBorder="1" applyAlignment="1">
      <alignment horizontal="left" vertical="center" wrapText="1"/>
    </xf>
    <xf numFmtId="164" fontId="6" fillId="0" borderId="1" xfId="1" applyFont="1" applyFill="1" applyBorder="1" applyAlignment="1">
      <alignment horizontal="left" vertical="center"/>
    </xf>
    <xf numFmtId="164" fontId="9" fillId="0" borderId="1" xfId="1" applyFont="1" applyFill="1" applyBorder="1" applyAlignment="1">
      <alignment horizontal="left" vertical="center" wrapText="1"/>
    </xf>
    <xf numFmtId="164" fontId="6" fillId="0" borderId="1" xfId="1" applyFont="1" applyFill="1" applyBorder="1" applyAlignment="1">
      <alignment horizontal="left" vertical="center" wrapText="1"/>
    </xf>
    <xf numFmtId="164" fontId="6" fillId="0" borderId="4" xfId="1" applyFont="1" applyFill="1" applyBorder="1" applyAlignment="1">
      <alignment horizontal="left" vertical="center" wrapText="1"/>
    </xf>
    <xf numFmtId="164" fontId="6" fillId="4" borderId="4" xfId="1" applyFont="1" applyFill="1" applyBorder="1" applyAlignment="1">
      <alignment horizontal="left" vertical="center" wrapText="1"/>
    </xf>
    <xf numFmtId="164" fontId="6" fillId="0" borderId="5" xfId="1" applyFont="1" applyFill="1" applyBorder="1" applyAlignment="1">
      <alignment horizontal="left" vertical="center" wrapText="1"/>
    </xf>
    <xf numFmtId="164" fontId="9" fillId="0" borderId="4" xfId="1" applyFont="1" applyFill="1" applyBorder="1" applyAlignment="1">
      <alignment horizontal="left" vertical="center" wrapText="1"/>
    </xf>
    <xf numFmtId="164" fontId="4" fillId="0" borderId="1" xfId="1" applyFont="1" applyFill="1" applyBorder="1" applyAlignment="1">
      <alignment horizontal="left" vertical="center" wrapText="1"/>
    </xf>
    <xf numFmtId="164" fontId="1" fillId="0" borderId="0" xfId="1" applyFont="1" applyFill="1" applyAlignment="1">
      <alignment horizontal="left" vertical="center"/>
    </xf>
    <xf numFmtId="164" fontId="9" fillId="0" borderId="4" xfId="1" applyFont="1" applyFill="1" applyBorder="1" applyAlignment="1">
      <alignment horizontal="right" vertical="center" wrapText="1"/>
    </xf>
    <xf numFmtId="164" fontId="6" fillId="0" borderId="4" xfId="1" applyFont="1" applyFill="1" applyBorder="1" applyAlignment="1">
      <alignment horizontal="left" vertical="center"/>
    </xf>
    <xf numFmtId="164" fontId="9" fillId="2" borderId="5" xfId="1" applyFont="1" applyFill="1" applyBorder="1" applyAlignment="1">
      <alignment horizontal="left" vertical="center" wrapText="1"/>
    </xf>
    <xf numFmtId="164" fontId="9" fillId="2" borderId="2" xfId="1" applyFont="1" applyFill="1" applyBorder="1" applyAlignment="1">
      <alignment horizontal="left" vertical="center" wrapText="1"/>
    </xf>
    <xf numFmtId="164" fontId="9" fillId="6" borderId="4" xfId="1" applyFont="1" applyFill="1" applyBorder="1" applyAlignment="1">
      <alignment horizontal="left" vertical="center" wrapText="1"/>
    </xf>
    <xf numFmtId="164" fontId="6" fillId="6" borderId="4" xfId="1" applyFont="1" applyFill="1" applyBorder="1" applyAlignment="1">
      <alignment horizontal="left" vertical="center" wrapText="1"/>
    </xf>
    <xf numFmtId="165" fontId="6" fillId="0" borderId="1" xfId="1" applyNumberFormat="1" applyFont="1" applyFill="1" applyBorder="1" applyAlignment="1">
      <alignment horizontal="left" vertical="center" wrapText="1"/>
    </xf>
    <xf numFmtId="165" fontId="6" fillId="4" borderId="1" xfId="1" applyNumberFormat="1" applyFont="1" applyFill="1" applyBorder="1" applyAlignment="1">
      <alignment horizontal="left" vertical="center" wrapText="1"/>
    </xf>
    <xf numFmtId="164" fontId="6" fillId="2" borderId="1" xfId="1" applyFont="1" applyFill="1" applyBorder="1" applyAlignment="1">
      <alignment horizontal="left" vertical="center" wrapText="1"/>
    </xf>
    <xf numFmtId="164" fontId="6" fillId="2" borderId="2" xfId="1" applyFont="1" applyFill="1" applyBorder="1" applyAlignment="1">
      <alignment horizontal="left" vertical="center" wrapText="1"/>
    </xf>
    <xf numFmtId="164" fontId="6" fillId="2" borderId="9" xfId="1" applyFont="1" applyFill="1" applyBorder="1" applyAlignment="1">
      <alignment horizontal="left" vertical="center" wrapText="1"/>
    </xf>
    <xf numFmtId="165" fontId="6" fillId="0" borderId="7" xfId="1" applyNumberFormat="1" applyFont="1" applyFill="1" applyBorder="1" applyAlignment="1">
      <alignment horizontal="left" vertical="center" wrapText="1"/>
    </xf>
    <xf numFmtId="165" fontId="6" fillId="2" borderId="2" xfId="1" applyNumberFormat="1" applyFont="1" applyFill="1" applyBorder="1" applyAlignment="1">
      <alignment horizontal="left" vertical="center" wrapText="1"/>
    </xf>
    <xf numFmtId="165" fontId="6" fillId="6" borderId="4" xfId="1" applyNumberFormat="1" applyFont="1" applyFill="1" applyBorder="1" applyAlignment="1">
      <alignment horizontal="left" vertical="center" wrapText="1"/>
    </xf>
    <xf numFmtId="165" fontId="6" fillId="0" borderId="4" xfId="1" applyNumberFormat="1" applyFont="1" applyFill="1" applyBorder="1" applyAlignment="1">
      <alignment horizontal="left" vertical="center" wrapText="1"/>
    </xf>
    <xf numFmtId="165" fontId="9" fillId="0" borderId="1" xfId="1" applyNumberFormat="1" applyFont="1" applyFill="1" applyBorder="1" applyAlignment="1">
      <alignment horizontal="left" vertical="center" wrapText="1"/>
    </xf>
    <xf numFmtId="164" fontId="6" fillId="0" borderId="5" xfId="1" applyFont="1" applyFill="1" applyBorder="1" applyAlignment="1">
      <alignment horizontal="left" vertical="center"/>
    </xf>
    <xf numFmtId="164" fontId="6" fillId="0" borderId="0" xfId="1" applyFont="1" applyFill="1" applyAlignment="1">
      <alignment horizontal="left" vertical="center"/>
    </xf>
    <xf numFmtId="165" fontId="9" fillId="2" borderId="1" xfId="1" applyNumberFormat="1" applyFont="1" applyFill="1" applyBorder="1" applyAlignment="1">
      <alignment horizontal="left" vertical="center" wrapText="1"/>
    </xf>
    <xf numFmtId="164" fontId="6" fillId="4" borderId="4" xfId="1" applyFont="1" applyFill="1" applyBorder="1" applyAlignment="1">
      <alignment horizontal="left" vertical="center"/>
    </xf>
    <xf numFmtId="165" fontId="9" fillId="2" borderId="5" xfId="1" applyNumberFormat="1" applyFont="1" applyFill="1" applyBorder="1" applyAlignment="1">
      <alignment horizontal="left" vertical="center" wrapText="1"/>
    </xf>
    <xf numFmtId="165" fontId="4" fillId="0" borderId="4" xfId="1" applyNumberFormat="1" applyFont="1" applyFill="1" applyBorder="1" applyAlignment="1">
      <alignment horizontal="right" vertical="center" wrapText="1"/>
    </xf>
    <xf numFmtId="164" fontId="6" fillId="0" borderId="2" xfId="1" applyFont="1" applyFill="1" applyBorder="1" applyAlignment="1">
      <alignment horizontal="left" vertical="center" wrapText="1"/>
    </xf>
    <xf numFmtId="165" fontId="6" fillId="0" borderId="2" xfId="1" applyNumberFormat="1" applyFont="1" applyFill="1" applyBorder="1" applyAlignment="1">
      <alignment horizontal="left" vertical="center" wrapText="1"/>
    </xf>
    <xf numFmtId="165" fontId="9" fillId="0" borderId="4" xfId="1" applyNumberFormat="1" applyFont="1" applyFill="1" applyBorder="1" applyAlignment="1">
      <alignment horizontal="left" vertical="center" wrapText="1"/>
    </xf>
    <xf numFmtId="164" fontId="9" fillId="3" borderId="4" xfId="1" applyFont="1" applyFill="1" applyBorder="1" applyAlignment="1">
      <alignment horizontal="left" vertical="center" wrapText="1"/>
    </xf>
    <xf numFmtId="165" fontId="6" fillId="3" borderId="4" xfId="1" applyNumberFormat="1" applyFont="1" applyFill="1" applyBorder="1" applyAlignment="1">
      <alignment horizontal="right" vertical="center" wrapText="1"/>
    </xf>
    <xf numFmtId="165" fontId="9" fillId="3" borderId="4" xfId="1" applyNumberFormat="1" applyFont="1" applyFill="1" applyBorder="1" applyAlignment="1">
      <alignment horizontal="right" vertical="center" wrapText="1"/>
    </xf>
    <xf numFmtId="165" fontId="9" fillId="3" borderId="4" xfId="1" applyNumberFormat="1" applyFont="1" applyFill="1" applyBorder="1" applyAlignment="1">
      <alignment horizontal="left" vertical="center" wrapText="1"/>
    </xf>
    <xf numFmtId="0" fontId="6" fillId="0" borderId="4" xfId="0" applyFont="1" applyBorder="1" applyAlignment="1">
      <alignment horizontal="left" vertical="center"/>
    </xf>
    <xf numFmtId="0" fontId="6" fillId="0" borderId="4" xfId="0" applyFont="1" applyBorder="1" applyAlignment="1">
      <alignment horizontal="left" vertical="center" wrapText="1"/>
    </xf>
    <xf numFmtId="164" fontId="11" fillId="5" borderId="1" xfId="1" applyFont="1" applyFill="1" applyBorder="1" applyAlignment="1">
      <alignment horizontal="left" vertical="center" wrapText="1"/>
    </xf>
    <xf numFmtId="164" fontId="8" fillId="0" borderId="0" xfId="1" applyFont="1" applyFill="1" applyAlignment="1">
      <alignment horizontal="left" vertical="top" wrapText="1"/>
    </xf>
    <xf numFmtId="164" fontId="9" fillId="0" borderId="4" xfId="1" applyFont="1" applyFill="1" applyBorder="1" applyAlignment="1">
      <alignment horizontal="left"/>
    </xf>
    <xf numFmtId="165" fontId="9" fillId="2" borderId="0" xfId="1" applyNumberFormat="1" applyFont="1" applyFill="1" applyBorder="1" applyAlignment="1">
      <alignment horizontal="right" vertical="center" wrapText="1"/>
    </xf>
    <xf numFmtId="165" fontId="6" fillId="0" borderId="10" xfId="1" applyNumberFormat="1" applyFont="1" applyFill="1" applyBorder="1" applyAlignment="1">
      <alignment horizontal="right" vertical="center" wrapText="1"/>
    </xf>
    <xf numFmtId="165" fontId="6" fillId="0" borderId="8" xfId="1" applyNumberFormat="1" applyFont="1" applyFill="1" applyBorder="1" applyAlignment="1">
      <alignment horizontal="right" vertical="center" wrapText="1"/>
    </xf>
    <xf numFmtId="164" fontId="15" fillId="2" borderId="1" xfId="1" applyFont="1" applyFill="1" applyBorder="1" applyAlignment="1">
      <alignment horizontal="left" vertical="center" wrapText="1"/>
    </xf>
    <xf numFmtId="164" fontId="16" fillId="2" borderId="1" xfId="1" applyFont="1" applyFill="1" applyBorder="1" applyAlignment="1">
      <alignment horizontal="center" vertical="top" wrapText="1"/>
    </xf>
    <xf numFmtId="165" fontId="17" fillId="2" borderId="1" xfId="1" applyNumberFormat="1" applyFont="1" applyFill="1" applyBorder="1" applyAlignment="1">
      <alignment horizontal="right" vertical="top" wrapText="1"/>
    </xf>
    <xf numFmtId="0" fontId="18" fillId="7" borderId="4" xfId="1" applyNumberFormat="1" applyFont="1" applyFill="1" applyBorder="1" applyAlignment="1" applyProtection="1">
      <alignment horizontal="left" vertical="center" wrapText="1"/>
    </xf>
    <xf numFmtId="4" fontId="19" fillId="7" borderId="4" xfId="1" applyNumberFormat="1" applyFont="1" applyFill="1" applyBorder="1" applyAlignment="1" applyProtection="1">
      <alignment horizontal="left" vertical="top" wrapText="1"/>
    </xf>
    <xf numFmtId="0" fontId="19" fillId="7" borderId="4" xfId="1" applyNumberFormat="1" applyFont="1" applyFill="1" applyBorder="1" applyAlignment="1" applyProtection="1">
      <alignment horizontal="center" vertical="top" wrapText="1"/>
    </xf>
    <xf numFmtId="3" fontId="18" fillId="7" borderId="4" xfId="1" applyNumberFormat="1" applyFont="1" applyFill="1" applyBorder="1" applyAlignment="1" applyProtection="1">
      <alignment horizontal="left" vertical="top" wrapText="1"/>
    </xf>
    <xf numFmtId="168" fontId="20" fillId="7" borderId="4" xfId="1" applyNumberFormat="1" applyFont="1" applyFill="1" applyBorder="1" applyAlignment="1" applyProtection="1">
      <alignment horizontal="left" vertical="top" wrapText="1"/>
    </xf>
    <xf numFmtId="2" fontId="20" fillId="7" borderId="4" xfId="1" applyNumberFormat="1" applyFont="1" applyFill="1" applyBorder="1" applyAlignment="1" applyProtection="1">
      <alignment horizontal="left" vertical="top" wrapText="1"/>
    </xf>
    <xf numFmtId="164" fontId="17" fillId="0" borderId="4" xfId="1" applyFont="1" applyFill="1" applyBorder="1" applyAlignment="1">
      <alignment vertical="center"/>
    </xf>
    <xf numFmtId="164" fontId="17" fillId="0" borderId="4" xfId="1" applyFont="1" applyFill="1" applyBorder="1" applyAlignment="1"/>
    <xf numFmtId="165" fontId="17" fillId="0" borderId="4" xfId="1" applyNumberFormat="1" applyFont="1" applyFill="1" applyBorder="1" applyAlignment="1">
      <alignment horizontal="right" vertical="center" wrapText="1"/>
    </xf>
    <xf numFmtId="165" fontId="17" fillId="0" borderId="4" xfId="1" applyNumberFormat="1" applyFont="1" applyFill="1" applyBorder="1" applyAlignment="1">
      <alignment horizontal="right" vertical="top" wrapText="1"/>
    </xf>
    <xf numFmtId="164" fontId="16" fillId="0" borderId="4" xfId="1" applyFont="1" applyFill="1" applyBorder="1" applyAlignment="1">
      <alignment horizontal="center" vertical="top" wrapText="1"/>
    </xf>
    <xf numFmtId="0" fontId="17" fillId="0" borderId="4" xfId="0" applyFont="1" applyBorder="1" applyAlignment="1">
      <alignment vertical="center"/>
    </xf>
    <xf numFmtId="165" fontId="17" fillId="4" borderId="4" xfId="1" applyNumberFormat="1" applyFont="1" applyFill="1" applyBorder="1" applyAlignment="1">
      <alignment horizontal="center" vertical="top" wrapText="1"/>
    </xf>
    <xf numFmtId="165" fontId="15" fillId="0" borderId="4" xfId="1" applyNumberFormat="1" applyFont="1" applyFill="1" applyBorder="1" applyAlignment="1">
      <alignment horizontal="right" vertical="top" wrapText="1"/>
    </xf>
    <xf numFmtId="3" fontId="20" fillId="7" borderId="4" xfId="1" applyNumberFormat="1" applyFont="1" applyFill="1" applyBorder="1" applyAlignment="1" applyProtection="1">
      <alignment horizontal="left" vertical="top" wrapText="1"/>
    </xf>
    <xf numFmtId="168" fontId="20" fillId="7" borderId="4" xfId="1" applyNumberFormat="1" applyFont="1" applyFill="1" applyBorder="1" applyAlignment="1" applyProtection="1">
      <alignment horizontal="left" vertical="center" wrapText="1"/>
    </xf>
    <xf numFmtId="164" fontId="17" fillId="0" borderId="1" xfId="1" applyFont="1" applyFill="1" applyBorder="1" applyAlignment="1">
      <alignment horizontal="left" vertical="center" wrapText="1"/>
    </xf>
    <xf numFmtId="164" fontId="16" fillId="0" borderId="1" xfId="1" applyFont="1" applyFill="1" applyBorder="1" applyAlignment="1">
      <alignment horizontal="center" vertical="top" wrapText="1"/>
    </xf>
    <xf numFmtId="164" fontId="16" fillId="0" borderId="3" xfId="1" applyFont="1" applyFill="1" applyBorder="1" applyAlignment="1">
      <alignment horizontal="center" vertical="top" wrapText="1"/>
    </xf>
    <xf numFmtId="165" fontId="17" fillId="0" borderId="7" xfId="1" applyNumberFormat="1" applyFont="1" applyFill="1" applyBorder="1" applyAlignment="1">
      <alignment horizontal="right" vertical="center" wrapText="1"/>
    </xf>
    <xf numFmtId="165" fontId="17" fillId="0" borderId="1" xfId="1" applyNumberFormat="1" applyFont="1" applyFill="1" applyBorder="1" applyAlignment="1">
      <alignment horizontal="right" vertical="top" wrapText="1"/>
    </xf>
    <xf numFmtId="164" fontId="17" fillId="0" borderId="2" xfId="1" applyFont="1" applyFill="1" applyBorder="1" applyAlignment="1">
      <alignment horizontal="left" vertical="center" wrapText="1"/>
    </xf>
    <xf numFmtId="164" fontId="16" fillId="0" borderId="2" xfId="1" applyFont="1" applyFill="1" applyBorder="1" applyAlignment="1">
      <alignment horizontal="center" vertical="top" wrapText="1"/>
    </xf>
    <xf numFmtId="164" fontId="16" fillId="0" borderId="11" xfId="1" applyFont="1" applyFill="1" applyBorder="1" applyAlignment="1">
      <alignment horizontal="center" vertical="top" wrapText="1"/>
    </xf>
    <xf numFmtId="0" fontId="20" fillId="0" borderId="4" xfId="1" applyNumberFormat="1" applyFont="1" applyFill="1" applyBorder="1" applyAlignment="1" applyProtection="1">
      <alignment horizontal="left" vertical="top" wrapText="1"/>
    </xf>
    <xf numFmtId="165" fontId="17" fillId="0" borderId="12" xfId="1" applyNumberFormat="1" applyFont="1" applyFill="1" applyBorder="1" applyAlignment="1">
      <alignment horizontal="right" vertical="center" wrapText="1"/>
    </xf>
    <xf numFmtId="165" fontId="17" fillId="0" borderId="2" xfId="1" applyNumberFormat="1" applyFont="1" applyFill="1" applyBorder="1" applyAlignment="1">
      <alignment horizontal="right" vertical="top" wrapText="1"/>
    </xf>
    <xf numFmtId="164" fontId="16" fillId="0" borderId="10" xfId="1" applyFont="1" applyFill="1" applyBorder="1" applyAlignment="1">
      <alignment horizontal="center" vertical="top" wrapText="1"/>
    </xf>
    <xf numFmtId="165" fontId="17" fillId="0" borderId="13" xfId="1" applyNumberFormat="1" applyFont="1" applyFill="1" applyBorder="1" applyAlignment="1">
      <alignment horizontal="right" vertical="center" wrapText="1"/>
    </xf>
    <xf numFmtId="164" fontId="17" fillId="0" borderId="4" xfId="1" applyFont="1" applyFill="1" applyBorder="1" applyAlignment="1">
      <alignment horizontal="left" vertical="center" wrapText="1"/>
    </xf>
    <xf numFmtId="164" fontId="16" fillId="0" borderId="5" xfId="1" applyFont="1" applyFill="1" applyBorder="1" applyAlignment="1">
      <alignment horizontal="center" vertical="top" wrapText="1"/>
    </xf>
    <xf numFmtId="164" fontId="16" fillId="0" borderId="8" xfId="1" applyFont="1" applyFill="1" applyBorder="1" applyAlignment="1">
      <alignment horizontal="center" vertical="top" wrapText="1"/>
    </xf>
    <xf numFmtId="164" fontId="17" fillId="0" borderId="6" xfId="1" applyFont="1" applyFill="1" applyBorder="1" applyAlignment="1"/>
    <xf numFmtId="165" fontId="17" fillId="0" borderId="9" xfId="1" applyNumberFormat="1" applyFont="1" applyFill="1" applyBorder="1" applyAlignment="1">
      <alignment horizontal="right" vertical="center" wrapText="1"/>
    </xf>
    <xf numFmtId="165" fontId="17" fillId="0" borderId="5" xfId="1" applyNumberFormat="1" applyFont="1" applyFill="1" applyBorder="1" applyAlignment="1">
      <alignment horizontal="right" vertical="top" wrapText="1"/>
    </xf>
    <xf numFmtId="165" fontId="17" fillId="5" borderId="13" xfId="1" applyNumberFormat="1" applyFont="1" applyFill="1" applyBorder="1" applyAlignment="1">
      <alignment horizontal="right" vertical="center" wrapText="1"/>
    </xf>
    <xf numFmtId="165" fontId="6" fillId="4" borderId="1" xfId="1" applyNumberFormat="1" applyFont="1" applyFill="1" applyBorder="1" applyAlignment="1">
      <alignment horizontal="left" vertical="justify" wrapText="1"/>
    </xf>
    <xf numFmtId="165" fontId="9" fillId="0" borderId="11" xfId="1" applyNumberFormat="1" applyFont="1" applyFill="1" applyBorder="1" applyAlignment="1">
      <alignment horizontal="right" vertical="center" wrapText="1"/>
    </xf>
    <xf numFmtId="165" fontId="9" fillId="0" borderId="14" xfId="1" applyNumberFormat="1" applyFont="1" applyFill="1" applyBorder="1" applyAlignment="1">
      <alignment horizontal="right" vertical="center" wrapText="1"/>
    </xf>
    <xf numFmtId="165" fontId="6" fillId="0" borderId="12" xfId="1" applyNumberFormat="1" applyFont="1" applyFill="1" applyBorder="1" applyAlignment="1">
      <alignment horizontal="left" vertical="center" wrapText="1"/>
    </xf>
    <xf numFmtId="164" fontId="9" fillId="0" borderId="2" xfId="1" applyFont="1" applyFill="1" applyBorder="1" applyAlignment="1">
      <alignment horizontal="left" vertical="center" wrapText="1"/>
    </xf>
    <xf numFmtId="165" fontId="9" fillId="0" borderId="2" xfId="1" applyNumberFormat="1" applyFont="1" applyFill="1" applyBorder="1" applyAlignment="1">
      <alignment horizontal="right" vertical="center" wrapText="1"/>
    </xf>
    <xf numFmtId="164" fontId="9" fillId="2" borderId="6" xfId="1" applyFont="1" applyFill="1" applyBorder="1" applyAlignment="1">
      <alignment horizontal="left" vertical="center" wrapText="1"/>
    </xf>
    <xf numFmtId="164" fontId="12" fillId="2" borderId="6" xfId="1" applyFont="1" applyFill="1" applyBorder="1" applyAlignment="1">
      <alignment horizontal="right" vertical="center" wrapText="1"/>
    </xf>
    <xf numFmtId="165" fontId="6" fillId="2" borderId="6" xfId="1" applyNumberFormat="1" applyFont="1" applyFill="1" applyBorder="1" applyAlignment="1">
      <alignment horizontal="right" vertical="center" wrapText="1"/>
    </xf>
    <xf numFmtId="164" fontId="6" fillId="2" borderId="6" xfId="1" applyFont="1" applyFill="1" applyBorder="1" applyAlignment="1">
      <alignment horizontal="left" vertical="center" wrapText="1"/>
    </xf>
    <xf numFmtId="164" fontId="15" fillId="8" borderId="15" xfId="1" applyFont="1" applyFill="1" applyBorder="1" applyAlignment="1">
      <alignment horizontal="left" vertical="center" wrapText="1"/>
    </xf>
    <xf numFmtId="164" fontId="5" fillId="8" borderId="16" xfId="1" applyFont="1" applyFill="1" applyBorder="1" applyAlignment="1">
      <alignment horizontal="right" vertical="center" wrapText="1"/>
    </xf>
    <xf numFmtId="165" fontId="15" fillId="8" borderId="16" xfId="1" applyNumberFormat="1" applyFont="1" applyFill="1" applyBorder="1" applyAlignment="1">
      <alignment horizontal="right" vertical="top" wrapText="1"/>
    </xf>
    <xf numFmtId="2" fontId="15" fillId="8" borderId="16" xfId="1" applyNumberFormat="1" applyFont="1" applyFill="1" applyBorder="1" applyAlignment="1">
      <alignment vertical="center"/>
    </xf>
    <xf numFmtId="164" fontId="4" fillId="8" borderId="16" xfId="1" applyFont="1" applyFill="1" applyBorder="1" applyAlignment="1">
      <alignment horizontal="right" vertical="center" wrapText="1"/>
    </xf>
    <xf numFmtId="165" fontId="9" fillId="4" borderId="11" xfId="1" applyNumberFormat="1" applyFont="1" applyFill="1" applyBorder="1" applyAlignment="1">
      <alignment horizontal="right" vertical="center" wrapText="1"/>
    </xf>
    <xf numFmtId="165" fontId="4" fillId="0" borderId="10" xfId="1" applyNumberFormat="1" applyFont="1" applyFill="1" applyBorder="1" applyAlignment="1">
      <alignment horizontal="right" vertical="center" wrapText="1"/>
    </xf>
    <xf numFmtId="165" fontId="9" fillId="2" borderId="18" xfId="1" applyNumberFormat="1" applyFont="1" applyFill="1" applyBorder="1" applyAlignment="1">
      <alignment horizontal="right" vertical="center" wrapText="1"/>
    </xf>
    <xf numFmtId="165" fontId="9" fillId="2" borderId="18" xfId="1" applyNumberFormat="1" applyFont="1" applyFill="1" applyBorder="1" applyAlignment="1">
      <alignment horizontal="left" vertical="center" wrapText="1"/>
    </xf>
    <xf numFmtId="165" fontId="9" fillId="4" borderId="4" xfId="1" applyNumberFormat="1" applyFont="1" applyFill="1" applyBorder="1" applyAlignment="1">
      <alignment horizontal="right" vertical="center" wrapText="1"/>
    </xf>
    <xf numFmtId="165" fontId="6" fillId="4" borderId="4" xfId="1" applyNumberFormat="1" applyFont="1" applyFill="1" applyBorder="1" applyAlignment="1">
      <alignment horizontal="left" vertical="center" wrapText="1"/>
    </xf>
    <xf numFmtId="2" fontId="21" fillId="0" borderId="0" xfId="0" applyNumberFormat="1" applyFont="1" applyFill="1"/>
    <xf numFmtId="164" fontId="17" fillId="0" borderId="0" xfId="1" applyFont="1" applyFill="1" applyAlignment="1"/>
    <xf numFmtId="164" fontId="6" fillId="2" borderId="5" xfId="1" applyFont="1" applyFill="1" applyBorder="1" applyAlignment="1">
      <alignment horizontal="right" vertical="center" wrapText="1"/>
    </xf>
    <xf numFmtId="164" fontId="6" fillId="2" borderId="5" xfId="1" applyFont="1" applyFill="1" applyBorder="1" applyAlignment="1">
      <alignment horizontal="left" vertical="top" wrapText="1"/>
    </xf>
    <xf numFmtId="164" fontId="9" fillId="0" borderId="4" xfId="1" applyFont="1" applyFill="1" applyBorder="1" applyAlignment="1">
      <alignment horizontal="center" vertical="center" wrapText="1"/>
    </xf>
    <xf numFmtId="168" fontId="11" fillId="0" borderId="4" xfId="1" applyNumberFormat="1" applyFont="1" applyFill="1" applyBorder="1" applyAlignment="1" applyProtection="1">
      <alignment horizontal="center" vertical="center" wrapText="1"/>
    </xf>
    <xf numFmtId="49" fontId="11" fillId="0" borderId="4" xfId="1" applyNumberFormat="1" applyFont="1" applyFill="1" applyBorder="1" applyAlignment="1" applyProtection="1">
      <alignment horizontal="center" vertical="center" wrapText="1"/>
    </xf>
    <xf numFmtId="0" fontId="14" fillId="0" borderId="4" xfId="0" applyFont="1" applyFill="1" applyBorder="1" applyAlignment="1">
      <alignment vertical="center"/>
    </xf>
    <xf numFmtId="2" fontId="14" fillId="0" borderId="4" xfId="0" applyNumberFormat="1" applyFont="1" applyFill="1" applyBorder="1"/>
    <xf numFmtId="0" fontId="22" fillId="0" borderId="4" xfId="0" applyFont="1" applyFill="1" applyBorder="1" applyAlignment="1">
      <alignment vertical="center"/>
    </xf>
    <xf numFmtId="0" fontId="23" fillId="0" borderId="4" xfId="0" applyFont="1" applyFill="1" applyBorder="1" applyAlignment="1">
      <alignment vertical="center"/>
    </xf>
    <xf numFmtId="2" fontId="23" fillId="0" borderId="4" xfId="0" applyNumberFormat="1" applyFont="1" applyFill="1" applyBorder="1"/>
    <xf numFmtId="164" fontId="14" fillId="0" borderId="4" xfId="1" applyFont="1" applyFill="1" applyBorder="1" applyAlignment="1">
      <alignment horizontal="right" vertical="center" wrapText="1"/>
    </xf>
    <xf numFmtId="164" fontId="24" fillId="0" borderId="4" xfId="1" applyFont="1" applyFill="1" applyBorder="1" applyAlignment="1">
      <alignment horizontal="right" vertical="center" wrapText="1"/>
    </xf>
    <xf numFmtId="3" fontId="11" fillId="7" borderId="4" xfId="1" applyNumberFormat="1" applyFont="1" applyFill="1" applyBorder="1" applyAlignment="1" applyProtection="1">
      <alignment horizontal="left" vertical="center" wrapText="1"/>
    </xf>
    <xf numFmtId="165" fontId="6" fillId="0" borderId="5" xfId="1" applyNumberFormat="1" applyFont="1" applyFill="1" applyBorder="1" applyAlignment="1">
      <alignment horizontal="left" vertical="center" wrapText="1"/>
    </xf>
    <xf numFmtId="164" fontId="6" fillId="8" borderId="17" xfId="1" applyFont="1" applyFill="1" applyBorder="1" applyAlignment="1"/>
    <xf numFmtId="165" fontId="25" fillId="0" borderId="4" xfId="1" applyNumberFormat="1" applyFont="1" applyFill="1" applyBorder="1" applyAlignment="1">
      <alignment horizontal="left" vertical="center" wrapText="1"/>
    </xf>
    <xf numFmtId="164" fontId="9" fillId="0" borderId="4" xfId="1" applyFont="1" applyFill="1" applyBorder="1" applyAlignment="1">
      <alignment horizontal="left"/>
    </xf>
  </cellXfs>
  <cellStyles count="6">
    <cellStyle name="Excel Built-in Normal" xfId="1"/>
    <cellStyle name="Heading" xfId="2"/>
    <cellStyle name="Heading1" xfId="3"/>
    <cellStyle name="Result" xfId="4"/>
    <cellStyle name="Result2" xfId="5"/>
    <cellStyle name="Обычный"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W140"/>
  <sheetViews>
    <sheetView tabSelected="1" topLeftCell="A4" zoomScale="75" zoomScaleNormal="75" workbookViewId="0">
      <selection activeCell="D38" sqref="D38"/>
    </sheetView>
  </sheetViews>
  <sheetFormatPr defaultColWidth="8.125" defaultRowHeight="15.75"/>
  <cols>
    <col min="1" max="1" width="102.75" style="52" customWidth="1"/>
    <col min="2" max="2" width="16.875" style="28" customWidth="1"/>
    <col min="3" max="3" width="8.625" style="28" customWidth="1"/>
    <col min="4" max="4" width="17.5" style="28" bestFit="1" customWidth="1"/>
    <col min="5" max="5" width="23.375" style="28" customWidth="1"/>
    <col min="6" max="6" width="21.5" style="28" customWidth="1"/>
    <col min="7" max="7" width="82.75" style="1" bestFit="1" customWidth="1"/>
    <col min="8" max="9" width="8.125" style="1"/>
    <col min="10" max="10" width="33.75" style="1" bestFit="1" customWidth="1"/>
    <col min="11" max="16384" width="8.125" style="1"/>
  </cols>
  <sheetData>
    <row r="1" spans="1:257">
      <c r="A1" s="168" t="s">
        <v>34</v>
      </c>
      <c r="B1" s="168"/>
      <c r="C1" s="168"/>
      <c r="D1" s="168"/>
      <c r="E1" s="86"/>
      <c r="F1" s="86"/>
      <c r="G1" s="5"/>
    </row>
    <row r="2" spans="1:257">
      <c r="A2" s="157" t="s">
        <v>198</v>
      </c>
      <c r="B2" s="158">
        <f>SUM(B3:B4)</f>
        <v>290037.49</v>
      </c>
      <c r="C2" s="53"/>
      <c r="D2" s="53"/>
      <c r="E2" s="53"/>
      <c r="F2" s="53"/>
      <c r="G2" s="5"/>
    </row>
    <row r="3" spans="1:257">
      <c r="A3" s="157" t="s">
        <v>199</v>
      </c>
      <c r="B3" s="158">
        <v>281383.45</v>
      </c>
      <c r="C3" s="53"/>
      <c r="D3" s="53"/>
      <c r="E3" s="53"/>
      <c r="F3" s="53"/>
      <c r="G3" s="5"/>
    </row>
    <row r="4" spans="1:257">
      <c r="A4" s="157" t="s">
        <v>22</v>
      </c>
      <c r="B4" s="158">
        <v>8654.0400000000009</v>
      </c>
      <c r="C4" s="53"/>
      <c r="D4" s="53"/>
      <c r="E4" s="53"/>
      <c r="F4" s="53"/>
      <c r="G4" s="5"/>
    </row>
    <row r="5" spans="1:257">
      <c r="A5" s="157" t="s">
        <v>200</v>
      </c>
      <c r="B5" s="158">
        <f>SUM(B6:B8)</f>
        <v>8787765.3399999999</v>
      </c>
      <c r="C5" s="53"/>
      <c r="D5" s="53"/>
      <c r="E5" s="53"/>
      <c r="F5" s="53"/>
      <c r="G5" s="5"/>
    </row>
    <row r="6" spans="1:257">
      <c r="A6" s="159" t="s">
        <v>201</v>
      </c>
      <c r="B6" s="158">
        <v>5887275</v>
      </c>
      <c r="C6" s="53"/>
      <c r="D6" s="53"/>
      <c r="E6" s="53"/>
      <c r="F6" s="53"/>
      <c r="G6" s="5"/>
    </row>
    <row r="7" spans="1:257">
      <c r="A7" s="159" t="s">
        <v>202</v>
      </c>
      <c r="B7" s="158">
        <v>2825490.34</v>
      </c>
      <c r="C7" s="53"/>
      <c r="D7" s="162"/>
      <c r="E7" s="162"/>
      <c r="F7" s="53"/>
      <c r="G7" s="5"/>
    </row>
    <row r="8" spans="1:257">
      <c r="A8" s="159" t="s">
        <v>203</v>
      </c>
      <c r="B8" s="158">
        <v>75000</v>
      </c>
      <c r="C8" s="53"/>
      <c r="D8" s="163"/>
      <c r="E8" s="53"/>
      <c r="F8" s="53"/>
      <c r="G8" s="5"/>
    </row>
    <row r="9" spans="1:257">
      <c r="A9" s="157" t="s">
        <v>204</v>
      </c>
      <c r="B9" s="158">
        <f>E136+B11</f>
        <v>8030534.5199999996</v>
      </c>
      <c r="C9" s="53"/>
      <c r="D9" s="53"/>
      <c r="E9" s="53"/>
      <c r="F9" s="53"/>
      <c r="G9" s="5"/>
    </row>
    <row r="10" spans="1:257">
      <c r="A10" s="160" t="s">
        <v>205</v>
      </c>
      <c r="B10" s="161">
        <v>7160946.5899999999</v>
      </c>
      <c r="C10" s="53"/>
      <c r="D10" s="53"/>
      <c r="E10" s="53"/>
      <c r="F10" s="53"/>
      <c r="G10" s="5"/>
    </row>
    <row r="11" spans="1:257">
      <c r="A11" s="159" t="s">
        <v>206</v>
      </c>
      <c r="B11" s="158">
        <v>3333449.77</v>
      </c>
      <c r="C11" s="53"/>
      <c r="D11" s="53"/>
      <c r="E11" s="53"/>
      <c r="F11" s="53"/>
      <c r="G11" s="5"/>
    </row>
    <row r="12" spans="1:257" ht="51" customHeight="1">
      <c r="A12" s="154" t="s">
        <v>0</v>
      </c>
      <c r="B12" s="154" t="s">
        <v>36</v>
      </c>
      <c r="C12" s="154" t="s">
        <v>37</v>
      </c>
      <c r="D12" s="154" t="s">
        <v>38</v>
      </c>
      <c r="E12" s="155" t="s">
        <v>83</v>
      </c>
      <c r="F12" s="156" t="s">
        <v>207</v>
      </c>
      <c r="G12" s="154" t="s">
        <v>39</v>
      </c>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row>
    <row r="13" spans="1:257" ht="18" customHeight="1">
      <c r="A13" s="55" t="s">
        <v>1</v>
      </c>
      <c r="B13" s="152"/>
      <c r="C13" s="152"/>
      <c r="D13" s="152"/>
      <c r="E13" s="152"/>
      <c r="F13" s="152"/>
      <c r="G13" s="153"/>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row>
    <row r="14" spans="1:257" ht="18" customHeight="1">
      <c r="A14" s="44" t="s">
        <v>24</v>
      </c>
      <c r="B14" s="10">
        <v>34800</v>
      </c>
      <c r="C14" s="12">
        <v>11</v>
      </c>
      <c r="D14" s="12">
        <f>B14*C14</f>
        <v>382800</v>
      </c>
      <c r="E14" s="12">
        <v>382800</v>
      </c>
      <c r="F14" s="12"/>
      <c r="G14" s="7"/>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c r="GU14" s="2"/>
      <c r="GV14" s="2"/>
      <c r="GW14" s="2"/>
      <c r="GX14" s="2"/>
      <c r="GY14" s="2"/>
      <c r="GZ14" s="2"/>
      <c r="HA14" s="2"/>
      <c r="HB14" s="2"/>
      <c r="HC14" s="2"/>
      <c r="HD14" s="2"/>
      <c r="HE14" s="2"/>
      <c r="HF14" s="2"/>
      <c r="HG14" s="2"/>
      <c r="HH14" s="2"/>
      <c r="HI14" s="2"/>
      <c r="HJ14" s="2"/>
      <c r="HK14" s="2"/>
      <c r="HL14" s="2"/>
      <c r="HM14" s="2"/>
      <c r="HN14" s="2"/>
      <c r="HO14" s="2"/>
      <c r="HP14" s="2"/>
      <c r="HQ14" s="2"/>
      <c r="HR14" s="2"/>
      <c r="HS14" s="2"/>
      <c r="HT14" s="2"/>
      <c r="HU14" s="2"/>
      <c r="HV14" s="2"/>
      <c r="HW14" s="2"/>
      <c r="HX14" s="2"/>
      <c r="HY14" s="2"/>
      <c r="HZ14" s="2"/>
      <c r="IA14" s="2"/>
      <c r="IB14" s="2"/>
      <c r="IC14" s="2"/>
      <c r="ID14" s="2"/>
      <c r="IE14" s="2"/>
      <c r="IF14" s="2"/>
      <c r="IG14" s="2"/>
      <c r="IH14" s="2"/>
      <c r="II14" s="2"/>
      <c r="IJ14" s="2"/>
      <c r="IK14" s="2"/>
      <c r="IL14" s="2"/>
      <c r="IM14" s="2"/>
      <c r="IN14" s="2"/>
      <c r="IO14" s="2"/>
      <c r="IP14" s="2"/>
      <c r="IQ14" s="2"/>
      <c r="IR14" s="2"/>
      <c r="IS14" s="2"/>
      <c r="IT14" s="2"/>
      <c r="IU14" s="2"/>
      <c r="IV14" s="2"/>
      <c r="IW14" s="2"/>
    </row>
    <row r="15" spans="1:257" ht="18" customHeight="1">
      <c r="A15" s="44" t="s">
        <v>35</v>
      </c>
      <c r="B15" s="10">
        <v>43226.2</v>
      </c>
      <c r="C15" s="12">
        <v>1</v>
      </c>
      <c r="D15" s="29">
        <v>43226.2</v>
      </c>
      <c r="E15" s="29">
        <v>34800</v>
      </c>
      <c r="F15" s="29"/>
      <c r="G15" s="7"/>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row>
    <row r="16" spans="1:257" ht="18" customHeight="1">
      <c r="A16" s="44" t="s">
        <v>25</v>
      </c>
      <c r="B16" s="10">
        <v>12242.15</v>
      </c>
      <c r="C16" s="12">
        <v>12</v>
      </c>
      <c r="D16" s="29">
        <v>146905.85999999999</v>
      </c>
      <c r="E16" s="29">
        <v>144223.25</v>
      </c>
      <c r="F16" s="29"/>
      <c r="G16" s="7"/>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row>
    <row r="17" spans="1:257" ht="18" customHeight="1">
      <c r="A17" s="44" t="s">
        <v>26</v>
      </c>
      <c r="B17" s="10">
        <v>81.61</v>
      </c>
      <c r="C17" s="12">
        <v>12</v>
      </c>
      <c r="D17" s="29">
        <v>979.37</v>
      </c>
      <c r="E17" s="29">
        <v>960</v>
      </c>
      <c r="F17" s="29"/>
      <c r="G17" s="7"/>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c r="FE17" s="2"/>
      <c r="FF17" s="2"/>
      <c r="FG17" s="2"/>
      <c r="FH17" s="2"/>
      <c r="FI17" s="2"/>
      <c r="FJ17" s="2"/>
      <c r="FK17" s="2"/>
      <c r="FL17" s="2"/>
      <c r="FM17" s="2"/>
      <c r="FN17" s="2"/>
      <c r="FO17" s="2"/>
      <c r="FP17" s="2"/>
      <c r="FQ17" s="2"/>
      <c r="FR17" s="2"/>
      <c r="FS17" s="2"/>
      <c r="FT17" s="2"/>
      <c r="FU17" s="2"/>
      <c r="FV17" s="2"/>
      <c r="FW17" s="2"/>
      <c r="FX17" s="2"/>
      <c r="FY17" s="2"/>
      <c r="FZ17" s="2"/>
      <c r="GA17" s="2"/>
      <c r="GB17" s="2"/>
      <c r="GC17" s="2"/>
      <c r="GD17" s="2"/>
      <c r="GE17" s="2"/>
      <c r="GF17" s="2"/>
      <c r="GG17" s="2"/>
      <c r="GH17" s="2"/>
      <c r="GI17" s="2"/>
      <c r="GJ17" s="2"/>
      <c r="GK17" s="2"/>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2"/>
      <c r="IJ17" s="2"/>
      <c r="IK17" s="2"/>
      <c r="IL17" s="2"/>
      <c r="IM17" s="2"/>
      <c r="IN17" s="2"/>
      <c r="IO17" s="2"/>
      <c r="IP17" s="2"/>
      <c r="IQ17" s="2"/>
      <c r="IR17" s="2"/>
      <c r="IS17" s="2"/>
      <c r="IT17" s="2"/>
      <c r="IU17" s="2"/>
      <c r="IV17" s="2"/>
      <c r="IW17" s="2"/>
    </row>
    <row r="18" spans="1:257" ht="18" customHeight="1">
      <c r="A18" s="44" t="s">
        <v>27</v>
      </c>
      <c r="B18" s="10">
        <v>5305</v>
      </c>
      <c r="C18" s="12">
        <v>12</v>
      </c>
      <c r="D18" s="12">
        <v>63660</v>
      </c>
      <c r="E18" s="12">
        <v>62400</v>
      </c>
      <c r="F18" s="12"/>
      <c r="G18" s="7"/>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row>
    <row r="19" spans="1:257">
      <c r="A19" s="45" t="s">
        <v>48</v>
      </c>
      <c r="B19" s="11"/>
      <c r="C19" s="20"/>
      <c r="D19" s="30">
        <f>SUM(D14:D18)</f>
        <v>637571.43000000005</v>
      </c>
      <c r="E19" s="30">
        <f>SUM(E14:E18)</f>
        <v>625183.25</v>
      </c>
      <c r="F19" s="30">
        <f>D19-E19</f>
        <v>12388.180000000051</v>
      </c>
      <c r="G19" s="8"/>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c r="IV19" s="2"/>
      <c r="IW19" s="2"/>
    </row>
    <row r="20" spans="1:257" ht="18.75">
      <c r="A20" s="43" t="s">
        <v>40</v>
      </c>
      <c r="B20" s="35"/>
      <c r="C20" s="9"/>
      <c r="D20" s="35"/>
      <c r="E20" s="35"/>
      <c r="F20" s="35"/>
      <c r="G20" s="6"/>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c r="IK20" s="3"/>
      <c r="IL20" s="3"/>
      <c r="IM20" s="3"/>
      <c r="IN20" s="3"/>
      <c r="IO20" s="3"/>
      <c r="IP20" s="3"/>
      <c r="IQ20" s="3"/>
      <c r="IR20" s="3"/>
      <c r="IS20" s="3"/>
      <c r="IT20" s="3"/>
      <c r="IU20" s="3"/>
      <c r="IV20" s="3"/>
      <c r="IW20" s="3"/>
    </row>
    <row r="21" spans="1:257" ht="15" customHeight="1">
      <c r="A21" s="46" t="s">
        <v>2</v>
      </c>
      <c r="B21" s="12"/>
      <c r="C21" s="12"/>
      <c r="D21" s="12">
        <v>88000</v>
      </c>
      <c r="E21" s="12"/>
      <c r="F21" s="12"/>
      <c r="G21" s="44" t="s">
        <v>41</v>
      </c>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row>
    <row r="22" spans="1:257">
      <c r="A22" s="75" t="s">
        <v>3</v>
      </c>
      <c r="B22" s="31"/>
      <c r="C22" s="31"/>
      <c r="D22" s="31">
        <v>50000</v>
      </c>
      <c r="E22" s="31">
        <v>9521</v>
      </c>
      <c r="F22" s="31"/>
      <c r="G22" s="76"/>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row>
    <row r="23" spans="1:257">
      <c r="A23" s="47" t="s">
        <v>23</v>
      </c>
      <c r="B23" s="13"/>
      <c r="C23" s="13"/>
      <c r="D23" s="13">
        <v>5000</v>
      </c>
      <c r="E23" s="13">
        <v>2250</v>
      </c>
      <c r="F23" s="13"/>
      <c r="G23" s="67"/>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row>
    <row r="24" spans="1:257">
      <c r="A24" s="47" t="s">
        <v>194</v>
      </c>
      <c r="B24" s="13"/>
      <c r="C24" s="13"/>
      <c r="D24" s="13"/>
      <c r="E24" s="13">
        <v>500</v>
      </c>
      <c r="F24" s="13"/>
      <c r="G24" s="67"/>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row>
    <row r="25" spans="1:257" ht="15" customHeight="1">
      <c r="A25" s="50" t="s">
        <v>49</v>
      </c>
      <c r="B25" s="13"/>
      <c r="C25" s="13"/>
      <c r="D25" s="37">
        <f>SUM(D21:D23)</f>
        <v>143000</v>
      </c>
      <c r="E25" s="37">
        <f>SUM(E22:E24)</f>
        <v>12271</v>
      </c>
      <c r="F25" s="37">
        <f>D25-E25</f>
        <v>130729</v>
      </c>
      <c r="G25" s="77"/>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row>
    <row r="26" spans="1:257" ht="19.149999999999999" customHeight="1">
      <c r="A26" s="78" t="s">
        <v>4</v>
      </c>
      <c r="B26" s="79"/>
      <c r="C26" s="79"/>
      <c r="D26" s="80"/>
      <c r="E26" s="80"/>
      <c r="F26" s="80"/>
      <c r="G26" s="81"/>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row>
    <row r="27" spans="1:257" ht="32.25" customHeight="1">
      <c r="A27" s="47" t="s">
        <v>50</v>
      </c>
      <c r="B27" s="13">
        <v>28620</v>
      </c>
      <c r="C27" s="13">
        <v>12</v>
      </c>
      <c r="D27" s="13">
        <f>B27*C27</f>
        <v>343440</v>
      </c>
      <c r="E27" s="13">
        <v>343440</v>
      </c>
      <c r="F27" s="13"/>
      <c r="G27" s="82" t="s">
        <v>42</v>
      </c>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c r="IW27"/>
    </row>
    <row r="28" spans="1:257" ht="34.15" customHeight="1">
      <c r="A28" s="47" t="s">
        <v>51</v>
      </c>
      <c r="B28" s="13">
        <v>28620</v>
      </c>
      <c r="C28" s="13">
        <v>12</v>
      </c>
      <c r="D28" s="13">
        <f>B28*C28</f>
        <v>343440</v>
      </c>
      <c r="E28" s="13">
        <v>343440</v>
      </c>
      <c r="F28" s="13"/>
      <c r="G28" s="82" t="s">
        <v>43</v>
      </c>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c r="IW28"/>
    </row>
    <row r="29" spans="1:257" ht="31.5">
      <c r="A29" s="47" t="s">
        <v>208</v>
      </c>
      <c r="B29" s="14">
        <v>30000</v>
      </c>
      <c r="C29" s="14">
        <v>12</v>
      </c>
      <c r="D29" s="13">
        <f>B29*C29</f>
        <v>360000</v>
      </c>
      <c r="E29" s="13">
        <v>361000</v>
      </c>
      <c r="F29" s="13"/>
      <c r="G29" s="83" t="s">
        <v>209</v>
      </c>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row>
    <row r="30" spans="1:257" ht="15" customHeight="1">
      <c r="A30" s="48" t="s">
        <v>52</v>
      </c>
      <c r="B30" s="14">
        <v>15900</v>
      </c>
      <c r="C30" s="14">
        <v>1</v>
      </c>
      <c r="D30" s="13">
        <v>15900</v>
      </c>
      <c r="E30" s="13">
        <v>15900</v>
      </c>
      <c r="F30" s="13"/>
      <c r="G30" s="82" t="s">
        <v>44</v>
      </c>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row>
    <row r="31" spans="1:257" ht="15" customHeight="1">
      <c r="A31" s="48" t="s">
        <v>53</v>
      </c>
      <c r="B31" s="14">
        <v>2500</v>
      </c>
      <c r="C31" s="14">
        <v>12</v>
      </c>
      <c r="D31" s="13">
        <v>30000</v>
      </c>
      <c r="E31" s="13">
        <v>30000</v>
      </c>
      <c r="F31" s="13"/>
      <c r="G31" s="82" t="s">
        <v>88</v>
      </c>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row>
    <row r="32" spans="1:257" ht="15" customHeight="1">
      <c r="A32" s="47" t="s">
        <v>5</v>
      </c>
      <c r="B32" s="14"/>
      <c r="C32" s="14"/>
      <c r="D32" s="13">
        <v>20000</v>
      </c>
      <c r="E32" s="13">
        <v>27354.080000000002</v>
      </c>
      <c r="F32" s="13"/>
      <c r="G32" s="54" t="s">
        <v>45</v>
      </c>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c r="FG32" s="2"/>
      <c r="FH32" s="2"/>
      <c r="FI32" s="2"/>
      <c r="FJ32" s="2"/>
      <c r="FK32" s="2"/>
      <c r="FL32" s="2"/>
      <c r="FM32" s="2"/>
      <c r="FN32" s="2"/>
      <c r="FO32" s="2"/>
      <c r="FP32" s="2"/>
      <c r="FQ32" s="2"/>
      <c r="FR32" s="2"/>
      <c r="FS32" s="2"/>
      <c r="FT32" s="2"/>
      <c r="FU32" s="2"/>
      <c r="FV32" s="2"/>
      <c r="FW32" s="2"/>
      <c r="FX32" s="2"/>
      <c r="FY32" s="2"/>
      <c r="FZ32" s="2"/>
      <c r="GA32" s="2"/>
      <c r="GB32" s="2"/>
      <c r="GC32" s="2"/>
      <c r="GD32" s="2"/>
      <c r="GE32" s="2"/>
      <c r="GF32" s="2"/>
      <c r="GG32" s="2"/>
      <c r="GH32" s="2"/>
      <c r="GI32" s="2"/>
      <c r="GJ32" s="2"/>
      <c r="GK32" s="2"/>
      <c r="GL32" s="2"/>
      <c r="GM32" s="2"/>
      <c r="GN32" s="2"/>
      <c r="GO32" s="2"/>
      <c r="GP32" s="2"/>
      <c r="GQ32" s="2"/>
      <c r="GR32" s="2"/>
      <c r="GS32" s="2"/>
      <c r="GT32" s="2"/>
      <c r="GU32" s="2"/>
      <c r="GV32" s="2"/>
      <c r="GW32" s="2"/>
      <c r="GX32" s="2"/>
      <c r="GY32" s="2"/>
      <c r="GZ32" s="2"/>
      <c r="HA32" s="2"/>
      <c r="HB32" s="2"/>
      <c r="HC32" s="2"/>
      <c r="HD32" s="2"/>
      <c r="HE32" s="2"/>
      <c r="HF32" s="2"/>
      <c r="HG32" s="2"/>
      <c r="HH32" s="2"/>
      <c r="HI32" s="2"/>
      <c r="HJ32" s="2"/>
      <c r="HK32" s="2"/>
      <c r="HL32" s="2"/>
      <c r="HM32" s="2"/>
      <c r="HN32" s="2"/>
      <c r="HO32" s="2"/>
      <c r="HP32" s="2"/>
      <c r="HQ32" s="2"/>
      <c r="HR32" s="2"/>
      <c r="HS32" s="2"/>
      <c r="HT32" s="2"/>
      <c r="HU32" s="2"/>
      <c r="HV32" s="2"/>
      <c r="HW32" s="2"/>
      <c r="HX32" s="2"/>
      <c r="HY32" s="2"/>
      <c r="HZ32" s="2"/>
      <c r="IA32" s="2"/>
      <c r="IB32" s="2"/>
      <c r="IC32" s="2"/>
      <c r="ID32" s="2"/>
      <c r="IE32" s="2"/>
      <c r="IF32" s="2"/>
      <c r="IG32" s="2"/>
      <c r="IH32" s="2"/>
      <c r="II32" s="2"/>
      <c r="IJ32" s="2"/>
      <c r="IK32" s="2"/>
      <c r="IL32" s="2"/>
      <c r="IM32" s="2"/>
      <c r="IN32" s="2"/>
      <c r="IO32" s="2"/>
      <c r="IP32" s="2"/>
      <c r="IQ32" s="2"/>
      <c r="IR32" s="2"/>
      <c r="IS32" s="2"/>
      <c r="IT32" s="2"/>
      <c r="IU32" s="2"/>
      <c r="IV32" s="2"/>
      <c r="IW32" s="2"/>
    </row>
    <row r="33" spans="1:257" ht="15" customHeight="1">
      <c r="A33" s="47" t="s">
        <v>6</v>
      </c>
      <c r="B33" s="14"/>
      <c r="C33" s="14"/>
      <c r="D33" s="13">
        <v>5000</v>
      </c>
      <c r="E33" s="13"/>
      <c r="F33" s="13"/>
      <c r="G33" s="54" t="s">
        <v>45</v>
      </c>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c r="IQ33" s="2"/>
      <c r="IR33" s="2"/>
      <c r="IS33" s="2"/>
      <c r="IT33" s="2"/>
      <c r="IU33" s="2"/>
      <c r="IV33" s="2"/>
      <c r="IW33" s="2"/>
    </row>
    <row r="34" spans="1:257" ht="15" customHeight="1">
      <c r="A34" s="49" t="s">
        <v>54</v>
      </c>
      <c r="B34" s="15">
        <v>500</v>
      </c>
      <c r="C34" s="15">
        <v>12</v>
      </c>
      <c r="D34" s="34">
        <v>6000</v>
      </c>
      <c r="E34" s="34">
        <v>1192</v>
      </c>
      <c r="F34" s="34"/>
      <c r="G34" s="69" t="s">
        <v>141</v>
      </c>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c r="FD34" s="2"/>
      <c r="FE34" s="2"/>
      <c r="FF34" s="2"/>
      <c r="FG34" s="2"/>
      <c r="FH34" s="2"/>
      <c r="FI34" s="2"/>
      <c r="FJ34" s="2"/>
      <c r="FK34" s="2"/>
      <c r="FL34" s="2"/>
      <c r="FM34" s="2"/>
      <c r="FN34" s="2"/>
      <c r="FO34" s="2"/>
      <c r="FP34" s="2"/>
      <c r="FQ34" s="2"/>
      <c r="FR34" s="2"/>
      <c r="FS34" s="2"/>
      <c r="FT34" s="2"/>
      <c r="FU34" s="2"/>
      <c r="FV34" s="2"/>
      <c r="FW34" s="2"/>
      <c r="FX34" s="2"/>
      <c r="FY34" s="2"/>
      <c r="FZ34" s="2"/>
      <c r="GA34" s="2"/>
      <c r="GB34" s="2"/>
      <c r="GC34" s="2"/>
      <c r="GD34" s="2"/>
      <c r="GE34" s="2"/>
      <c r="GF34" s="2"/>
      <c r="GG34" s="2"/>
      <c r="GH34" s="2"/>
      <c r="GI34" s="2"/>
      <c r="GJ34" s="2"/>
      <c r="GK34" s="2"/>
      <c r="GL34" s="2"/>
      <c r="GM34" s="2"/>
      <c r="GN34" s="2"/>
      <c r="GO34" s="2"/>
      <c r="GP34" s="2"/>
      <c r="GQ34" s="2"/>
      <c r="GR34" s="2"/>
      <c r="GS34" s="2"/>
      <c r="GT34" s="2"/>
      <c r="GU34" s="2"/>
      <c r="GV34" s="2"/>
      <c r="GW34" s="2"/>
      <c r="GX34" s="2"/>
      <c r="GY34" s="2"/>
      <c r="GZ34" s="2"/>
      <c r="HA34" s="2"/>
      <c r="HB34" s="2"/>
      <c r="HC34" s="2"/>
      <c r="HD34" s="2"/>
      <c r="HE34" s="2"/>
      <c r="HF34" s="2"/>
      <c r="HG34" s="2"/>
      <c r="HH34" s="2"/>
      <c r="HI34" s="2"/>
      <c r="HJ34" s="2"/>
      <c r="HK34" s="2"/>
      <c r="HL34" s="2"/>
      <c r="HM34" s="2"/>
      <c r="HN34" s="2"/>
      <c r="HO34" s="2"/>
      <c r="HP34" s="2"/>
      <c r="HQ34" s="2"/>
      <c r="HR34" s="2"/>
      <c r="HS34" s="2"/>
      <c r="HT34" s="2"/>
      <c r="HU34" s="2"/>
      <c r="HV34" s="2"/>
      <c r="HW34" s="2"/>
      <c r="HX34" s="2"/>
      <c r="HY34" s="2"/>
      <c r="HZ34" s="2"/>
      <c r="IA34" s="2"/>
      <c r="IB34" s="2"/>
      <c r="IC34" s="2"/>
      <c r="ID34" s="2"/>
      <c r="IE34" s="2"/>
      <c r="IF34" s="2"/>
      <c r="IG34" s="2"/>
      <c r="IH34" s="2"/>
      <c r="II34" s="2"/>
      <c r="IJ34" s="2"/>
      <c r="IK34" s="2"/>
      <c r="IL34" s="2"/>
      <c r="IM34" s="2"/>
      <c r="IN34" s="2"/>
      <c r="IO34" s="2"/>
      <c r="IP34" s="2"/>
      <c r="IQ34" s="2"/>
      <c r="IR34" s="2"/>
      <c r="IS34" s="2"/>
      <c r="IT34" s="2"/>
      <c r="IU34" s="2"/>
      <c r="IV34" s="2"/>
      <c r="IW34" s="2"/>
    </row>
    <row r="35" spans="1:257" ht="15" customHeight="1">
      <c r="A35" s="46" t="s">
        <v>20</v>
      </c>
      <c r="B35" s="16"/>
      <c r="C35" s="16"/>
      <c r="D35" s="12">
        <v>3000</v>
      </c>
      <c r="E35" s="12">
        <v>3000</v>
      </c>
      <c r="F35" s="12"/>
      <c r="G35" s="44" t="s">
        <v>189</v>
      </c>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row>
    <row r="36" spans="1:257" ht="15" customHeight="1">
      <c r="A36" s="46" t="s">
        <v>7</v>
      </c>
      <c r="B36" s="16"/>
      <c r="C36" s="16"/>
      <c r="D36" s="12">
        <v>3000</v>
      </c>
      <c r="E36" s="12">
        <v>1462</v>
      </c>
      <c r="F36" s="12"/>
      <c r="G36" s="44" t="s">
        <v>191</v>
      </c>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c r="EO36" s="2"/>
      <c r="EP36" s="2"/>
      <c r="EQ36" s="2"/>
      <c r="ER36" s="2"/>
      <c r="ES36" s="2"/>
      <c r="ET36" s="2"/>
      <c r="EU36" s="2"/>
      <c r="EV36" s="2"/>
      <c r="EW36" s="2"/>
      <c r="EX36" s="2"/>
      <c r="EY36" s="2"/>
      <c r="EZ36" s="2"/>
      <c r="FA36" s="2"/>
      <c r="FB36" s="2"/>
      <c r="FC36" s="2"/>
      <c r="FD36" s="2"/>
      <c r="FE36" s="2"/>
      <c r="FF36" s="2"/>
      <c r="FG36" s="2"/>
      <c r="FH36" s="2"/>
      <c r="FI36" s="2"/>
      <c r="FJ36" s="2"/>
      <c r="FK36" s="2"/>
      <c r="FL36" s="2"/>
      <c r="FM36" s="2"/>
      <c r="FN36" s="2"/>
      <c r="FO36" s="2"/>
      <c r="FP36" s="2"/>
      <c r="FQ36" s="2"/>
      <c r="FR36" s="2"/>
      <c r="FS36" s="2"/>
      <c r="FT36" s="2"/>
      <c r="FU36" s="2"/>
      <c r="FV36" s="2"/>
      <c r="FW36" s="2"/>
      <c r="FX36" s="2"/>
      <c r="FY36" s="2"/>
      <c r="FZ36" s="2"/>
      <c r="GA36" s="2"/>
      <c r="GB36" s="2"/>
      <c r="GC36" s="2"/>
      <c r="GD36" s="2"/>
      <c r="GE36" s="2"/>
      <c r="GF36" s="2"/>
      <c r="GG36" s="2"/>
      <c r="GH36" s="2"/>
      <c r="GI36" s="2"/>
      <c r="GJ36" s="2"/>
      <c r="GK36" s="2"/>
      <c r="GL36" s="2"/>
      <c r="GM36" s="2"/>
      <c r="GN36" s="2"/>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row>
    <row r="37" spans="1:257" ht="15" customHeight="1">
      <c r="A37" s="46" t="s">
        <v>8</v>
      </c>
      <c r="B37" s="16"/>
      <c r="C37" s="16"/>
      <c r="D37" s="12">
        <v>25000</v>
      </c>
      <c r="E37" s="12">
        <v>26400</v>
      </c>
      <c r="F37" s="12"/>
      <c r="G37" s="44" t="s">
        <v>193</v>
      </c>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row>
    <row r="38" spans="1:257">
      <c r="A38" s="46" t="s">
        <v>55</v>
      </c>
      <c r="B38" s="12">
        <v>1500</v>
      </c>
      <c r="C38" s="12">
        <v>12</v>
      </c>
      <c r="D38" s="12">
        <f>B38*C38</f>
        <v>18000</v>
      </c>
      <c r="E38" s="12">
        <v>18000</v>
      </c>
      <c r="F38" s="12"/>
      <c r="G38" s="60" t="s">
        <v>91</v>
      </c>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row>
    <row r="39" spans="1:257" ht="23.1" customHeight="1">
      <c r="A39" s="46" t="s">
        <v>56</v>
      </c>
      <c r="B39" s="12">
        <v>3000</v>
      </c>
      <c r="C39" s="12">
        <v>12</v>
      </c>
      <c r="D39" s="12">
        <v>36000</v>
      </c>
      <c r="E39" s="12">
        <v>36000</v>
      </c>
      <c r="F39" s="12"/>
      <c r="G39" s="59" t="s">
        <v>90</v>
      </c>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row>
    <row r="40" spans="1:257" ht="47.25">
      <c r="A40" s="46" t="s">
        <v>57</v>
      </c>
      <c r="B40" s="12"/>
      <c r="C40" s="12"/>
      <c r="D40" s="12">
        <v>50000</v>
      </c>
      <c r="E40" s="12">
        <v>56400</v>
      </c>
      <c r="F40" s="12"/>
      <c r="G40" s="59" t="s">
        <v>180</v>
      </c>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row>
    <row r="41" spans="1:257">
      <c r="A41" s="46" t="s">
        <v>58</v>
      </c>
      <c r="B41" s="12">
        <v>2000</v>
      </c>
      <c r="C41" s="12">
        <v>6</v>
      </c>
      <c r="D41" s="12">
        <v>12000</v>
      </c>
      <c r="E41" s="12"/>
      <c r="F41" s="12"/>
      <c r="G41" s="59"/>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row>
    <row r="42" spans="1:257">
      <c r="A42" s="46" t="s">
        <v>59</v>
      </c>
      <c r="B42" s="12"/>
      <c r="C42" s="12"/>
      <c r="D42" s="12">
        <v>5000</v>
      </c>
      <c r="E42" s="12">
        <v>3090</v>
      </c>
      <c r="F42" s="12"/>
      <c r="G42" s="59"/>
      <c r="H42" s="2"/>
      <c r="I42" s="2"/>
      <c r="J42" s="85"/>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row>
    <row r="43" spans="1:257" ht="31.5">
      <c r="A43" s="46" t="s">
        <v>9</v>
      </c>
      <c r="B43" s="12"/>
      <c r="C43" s="12"/>
      <c r="D43" s="12">
        <v>50000</v>
      </c>
      <c r="E43" s="12">
        <v>48856</v>
      </c>
      <c r="F43" s="12"/>
      <c r="G43" s="59" t="s">
        <v>94</v>
      </c>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row>
    <row r="44" spans="1:257" ht="31.5">
      <c r="A44" s="46" t="s">
        <v>92</v>
      </c>
      <c r="B44" s="12"/>
      <c r="C44" s="12"/>
      <c r="D44" s="12"/>
      <c r="E44" s="12">
        <v>25600</v>
      </c>
      <c r="F44" s="12"/>
      <c r="G44" s="59" t="s">
        <v>182</v>
      </c>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row>
    <row r="45" spans="1:257">
      <c r="A45" s="44" t="s">
        <v>10</v>
      </c>
      <c r="B45" s="12"/>
      <c r="C45" s="12"/>
      <c r="D45" s="12">
        <v>14892</v>
      </c>
      <c r="E45" s="12">
        <v>14892</v>
      </c>
      <c r="F45" s="12"/>
      <c r="G45" s="59" t="s">
        <v>46</v>
      </c>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row>
    <row r="46" spans="1:257" ht="31.5">
      <c r="A46" s="46" t="s">
        <v>21</v>
      </c>
      <c r="B46" s="12"/>
      <c r="C46" s="12"/>
      <c r="D46" s="12">
        <v>2000</v>
      </c>
      <c r="E46" s="12">
        <v>976.6</v>
      </c>
      <c r="F46" s="12"/>
      <c r="G46" s="59" t="s">
        <v>144</v>
      </c>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row>
    <row r="47" spans="1:257" ht="15" customHeight="1">
      <c r="A47" s="54"/>
      <c r="B47" s="17"/>
      <c r="C47" s="12"/>
      <c r="D47" s="30">
        <f>SUM(D27:D46)</f>
        <v>1342672</v>
      </c>
      <c r="E47" s="30">
        <f>SUM(E27:E46)</f>
        <v>1357002.6800000002</v>
      </c>
      <c r="F47" s="30">
        <f>D47-E47</f>
        <v>-14330.680000000168</v>
      </c>
      <c r="G47" s="68"/>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row>
    <row r="48" spans="1:257" ht="19.5" customHeight="1">
      <c r="A48" s="55" t="s">
        <v>11</v>
      </c>
      <c r="B48" s="18"/>
      <c r="C48" s="18"/>
      <c r="D48" s="18"/>
      <c r="E48" s="18"/>
      <c r="F48" s="18"/>
      <c r="G48" s="61"/>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row>
    <row r="49" spans="1:257" ht="31.5">
      <c r="A49" s="46" t="s">
        <v>60</v>
      </c>
      <c r="B49" s="12"/>
      <c r="C49" s="12"/>
      <c r="D49" s="12">
        <v>35000</v>
      </c>
      <c r="E49" s="12">
        <v>48000</v>
      </c>
      <c r="F49" s="12"/>
      <c r="G49" s="59" t="s">
        <v>93</v>
      </c>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row>
    <row r="50" spans="1:257" ht="63">
      <c r="A50" s="46" t="s">
        <v>62</v>
      </c>
      <c r="B50" s="12"/>
      <c r="C50" s="12"/>
      <c r="D50" s="12">
        <v>450000</v>
      </c>
      <c r="E50" s="12">
        <v>250900</v>
      </c>
      <c r="F50" s="12"/>
      <c r="G50" s="59" t="s">
        <v>97</v>
      </c>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row>
    <row r="51" spans="1:257" ht="78.75">
      <c r="A51" s="84" t="s">
        <v>61</v>
      </c>
      <c r="B51" s="19"/>
      <c r="C51" s="19"/>
      <c r="D51" s="19">
        <v>35000</v>
      </c>
      <c r="E51" s="19">
        <v>44456</v>
      </c>
      <c r="F51" s="19"/>
      <c r="G51" s="129" t="s">
        <v>196</v>
      </c>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row>
    <row r="52" spans="1:257">
      <c r="A52" s="44" t="s">
        <v>12</v>
      </c>
      <c r="B52" s="12"/>
      <c r="C52" s="12"/>
      <c r="D52" s="12">
        <v>206750</v>
      </c>
      <c r="E52" s="12">
        <v>231750</v>
      </c>
      <c r="F52" s="12"/>
      <c r="G52" s="59" t="s">
        <v>95</v>
      </c>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row>
    <row r="53" spans="1:257" ht="31.5">
      <c r="A53" s="46" t="s">
        <v>64</v>
      </c>
      <c r="B53" s="20"/>
      <c r="C53" s="20"/>
      <c r="D53" s="31">
        <v>121380</v>
      </c>
      <c r="E53" s="31">
        <v>121380</v>
      </c>
      <c r="F53" s="31"/>
      <c r="G53" s="59" t="s">
        <v>84</v>
      </c>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row>
    <row r="54" spans="1:257" ht="31.5">
      <c r="A54" s="46" t="s">
        <v>65</v>
      </c>
      <c r="B54" s="20"/>
      <c r="C54" s="20"/>
      <c r="D54" s="31">
        <v>180000</v>
      </c>
      <c r="E54" s="31">
        <v>268735</v>
      </c>
      <c r="F54" s="31"/>
      <c r="G54" s="59" t="s">
        <v>192</v>
      </c>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row>
    <row r="55" spans="1:257" ht="63">
      <c r="A55" s="46" t="s">
        <v>66</v>
      </c>
      <c r="B55" s="20"/>
      <c r="C55" s="20"/>
      <c r="D55" s="31">
        <v>40000</v>
      </c>
      <c r="E55" s="31">
        <v>26543</v>
      </c>
      <c r="F55" s="31"/>
      <c r="G55" s="59" t="s">
        <v>145</v>
      </c>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c r="FD55" s="2"/>
      <c r="FE55" s="2"/>
      <c r="FF55" s="2"/>
      <c r="FG55" s="2"/>
      <c r="FH55" s="2"/>
      <c r="FI55" s="2"/>
      <c r="FJ55" s="2"/>
      <c r="FK55" s="2"/>
      <c r="FL55" s="2"/>
      <c r="FM55" s="2"/>
      <c r="FN55" s="2"/>
      <c r="FO55" s="2"/>
      <c r="FP55" s="2"/>
      <c r="FQ55" s="2"/>
      <c r="FR55" s="2"/>
      <c r="FS55" s="2"/>
      <c r="FT55" s="2"/>
      <c r="FU55" s="2"/>
      <c r="FV55" s="2"/>
      <c r="FW55" s="2"/>
      <c r="FX55" s="2"/>
      <c r="FY55" s="2"/>
      <c r="FZ55" s="2"/>
      <c r="GA55" s="2"/>
      <c r="GB55" s="2"/>
      <c r="GC55" s="2"/>
      <c r="GD55" s="2"/>
      <c r="GE55" s="2"/>
      <c r="GF55" s="2"/>
      <c r="GG55" s="2"/>
      <c r="GH55" s="2"/>
      <c r="GI55" s="2"/>
      <c r="GJ55" s="2"/>
      <c r="GK55" s="2"/>
      <c r="GL55" s="2"/>
      <c r="GM55" s="2"/>
      <c r="GN55" s="2"/>
      <c r="GO55" s="2"/>
      <c r="GP55" s="2"/>
      <c r="GQ55" s="2"/>
      <c r="GR55" s="2"/>
      <c r="GS55" s="2"/>
      <c r="GT55" s="2"/>
      <c r="GU55" s="2"/>
      <c r="GV55" s="2"/>
      <c r="GW55" s="2"/>
      <c r="GX55" s="2"/>
      <c r="GY55" s="2"/>
      <c r="GZ55" s="2"/>
      <c r="HA55" s="2"/>
      <c r="HB55" s="2"/>
      <c r="HC55" s="2"/>
      <c r="HD55" s="2"/>
      <c r="HE55" s="2"/>
      <c r="HF55" s="2"/>
      <c r="HG55" s="2"/>
      <c r="HH55" s="2"/>
      <c r="HI55" s="2"/>
      <c r="HJ55" s="2"/>
      <c r="HK55" s="2"/>
      <c r="HL55" s="2"/>
      <c r="HM55" s="2"/>
      <c r="HN55" s="2"/>
      <c r="HO55" s="2"/>
      <c r="HP55" s="2"/>
      <c r="HQ55" s="2"/>
      <c r="HR55" s="2"/>
      <c r="HS55" s="2"/>
      <c r="HT55" s="2"/>
      <c r="HU55" s="2"/>
      <c r="HV55" s="2"/>
      <c r="HW55" s="2"/>
      <c r="HX55" s="2"/>
      <c r="HY55" s="2"/>
      <c r="HZ55" s="2"/>
      <c r="IA55" s="2"/>
      <c r="IB55" s="2"/>
      <c r="IC55" s="2"/>
      <c r="ID55" s="2"/>
      <c r="IE55" s="2"/>
      <c r="IF55" s="2"/>
      <c r="IG55" s="2"/>
      <c r="IH55" s="2"/>
      <c r="II55" s="2"/>
      <c r="IJ55" s="2"/>
      <c r="IK55" s="2"/>
      <c r="IL55" s="2"/>
      <c r="IM55" s="2"/>
      <c r="IN55" s="2"/>
      <c r="IO55" s="2"/>
      <c r="IP55" s="2"/>
      <c r="IQ55" s="2"/>
      <c r="IR55" s="2"/>
      <c r="IS55" s="2"/>
      <c r="IT55" s="2"/>
      <c r="IU55" s="2"/>
      <c r="IV55" s="2"/>
      <c r="IW55" s="2"/>
    </row>
    <row r="56" spans="1:257">
      <c r="A56" s="46" t="s">
        <v>67</v>
      </c>
      <c r="B56" s="20"/>
      <c r="C56" s="20"/>
      <c r="D56" s="12">
        <v>25000</v>
      </c>
      <c r="E56" s="12">
        <v>23992</v>
      </c>
      <c r="F56" s="12"/>
      <c r="G56" s="59" t="s">
        <v>195</v>
      </c>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c r="EO56" s="2"/>
      <c r="EP56" s="2"/>
      <c r="EQ56" s="2"/>
      <c r="ER56" s="2"/>
      <c r="ES56" s="2"/>
      <c r="ET56" s="2"/>
      <c r="EU56" s="2"/>
      <c r="EV56" s="2"/>
      <c r="EW56" s="2"/>
      <c r="EX56" s="2"/>
      <c r="EY56" s="2"/>
      <c r="EZ56" s="2"/>
      <c r="FA56" s="2"/>
      <c r="FB56" s="2"/>
      <c r="FC56" s="2"/>
      <c r="FD56" s="2"/>
      <c r="FE56" s="2"/>
      <c r="FF56" s="2"/>
      <c r="FG56" s="2"/>
      <c r="FH56" s="2"/>
      <c r="FI56" s="2"/>
      <c r="FJ56" s="2"/>
      <c r="FK56" s="2"/>
      <c r="FL56" s="2"/>
      <c r="FM56" s="2"/>
      <c r="FN56" s="2"/>
      <c r="FO56" s="2"/>
      <c r="FP56" s="2"/>
      <c r="FQ56" s="2"/>
      <c r="FR56" s="2"/>
      <c r="FS56" s="2"/>
      <c r="FT56" s="2"/>
      <c r="FU56" s="2"/>
      <c r="FV56" s="2"/>
      <c r="FW56" s="2"/>
      <c r="FX56" s="2"/>
      <c r="FY56" s="2"/>
      <c r="FZ56" s="2"/>
      <c r="GA56" s="2"/>
      <c r="GB56" s="2"/>
      <c r="GC56" s="2"/>
      <c r="GD56" s="2"/>
      <c r="GE56" s="2"/>
      <c r="GF56" s="2"/>
      <c r="GG56" s="2"/>
      <c r="GH56" s="2"/>
      <c r="GI56" s="2"/>
      <c r="GJ56" s="2"/>
      <c r="GK56" s="2"/>
      <c r="GL56" s="2"/>
      <c r="GM56" s="2"/>
      <c r="GN56" s="2"/>
      <c r="GO56" s="2"/>
      <c r="GP56" s="2"/>
      <c r="GQ56" s="2"/>
      <c r="GR56" s="2"/>
      <c r="GS56" s="2"/>
      <c r="GT56" s="2"/>
      <c r="GU56" s="2"/>
      <c r="GV56" s="2"/>
      <c r="GW56" s="2"/>
      <c r="GX56" s="2"/>
      <c r="GY56" s="2"/>
      <c r="GZ56" s="2"/>
      <c r="HA56" s="2"/>
      <c r="HB56" s="2"/>
      <c r="HC56" s="2"/>
      <c r="HD56" s="2"/>
      <c r="HE56" s="2"/>
      <c r="HF56" s="2"/>
      <c r="HG56" s="2"/>
      <c r="HH56" s="2"/>
      <c r="HI56" s="2"/>
      <c r="HJ56" s="2"/>
      <c r="HK56" s="2"/>
      <c r="HL56" s="2"/>
      <c r="HM56" s="2"/>
      <c r="HN56" s="2"/>
      <c r="HO56" s="2"/>
      <c r="HP56" s="2"/>
      <c r="HQ56" s="2"/>
      <c r="HR56" s="2"/>
      <c r="HS56" s="2"/>
      <c r="HT56" s="2"/>
      <c r="HU56" s="2"/>
      <c r="HV56" s="2"/>
      <c r="HW56" s="2"/>
      <c r="HX56" s="2"/>
      <c r="HY56" s="2"/>
      <c r="HZ56" s="2"/>
      <c r="IA56" s="2"/>
      <c r="IB56" s="2"/>
      <c r="IC56" s="2"/>
      <c r="ID56" s="2"/>
      <c r="IE56" s="2"/>
      <c r="IF56" s="2"/>
      <c r="IG56" s="2"/>
      <c r="IH56" s="2"/>
      <c r="II56" s="2"/>
      <c r="IJ56" s="2"/>
      <c r="IK56" s="2"/>
      <c r="IL56" s="2"/>
      <c r="IM56" s="2"/>
      <c r="IN56" s="2"/>
      <c r="IO56" s="2"/>
      <c r="IP56" s="2"/>
      <c r="IQ56" s="2"/>
      <c r="IR56" s="2"/>
      <c r="IS56" s="2"/>
      <c r="IT56" s="2"/>
      <c r="IU56" s="2"/>
      <c r="IV56" s="2"/>
      <c r="IW56" s="2"/>
    </row>
    <row r="57" spans="1:257">
      <c r="A57" s="45" t="s">
        <v>63</v>
      </c>
      <c r="B57" s="12"/>
      <c r="C57" s="12"/>
      <c r="D57" s="30">
        <f>SUM(D49:D56)</f>
        <v>1093130</v>
      </c>
      <c r="E57" s="30">
        <f>SUM(E49:E56)</f>
        <v>1015756</v>
      </c>
      <c r="F57" s="30">
        <f>D57-E57</f>
        <v>77374</v>
      </c>
      <c r="G57" s="68"/>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row>
    <row r="58" spans="1:257" ht="18" customHeight="1">
      <c r="A58" s="56" t="s">
        <v>13</v>
      </c>
      <c r="B58" s="21"/>
      <c r="C58" s="21"/>
      <c r="D58" s="25"/>
      <c r="E58" s="25"/>
      <c r="F58" s="25"/>
      <c r="G58" s="6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row>
    <row r="59" spans="1:257">
      <c r="A59" s="57" t="s">
        <v>29</v>
      </c>
      <c r="B59" s="22"/>
      <c r="C59" s="22"/>
      <c r="D59" s="26"/>
      <c r="E59" s="26"/>
      <c r="F59" s="26"/>
      <c r="G59" s="58"/>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c r="EG59" s="2"/>
      <c r="EH59" s="2"/>
      <c r="EI59" s="2"/>
      <c r="EJ59" s="2"/>
      <c r="EK59" s="2"/>
      <c r="EL59" s="2"/>
      <c r="EM59" s="2"/>
      <c r="EN59" s="2"/>
      <c r="EO59" s="2"/>
      <c r="EP59" s="2"/>
      <c r="EQ59" s="2"/>
      <c r="ER59" s="2"/>
      <c r="ES59" s="2"/>
      <c r="ET59" s="2"/>
      <c r="EU59" s="2"/>
      <c r="EV59" s="2"/>
      <c r="EW59" s="2"/>
      <c r="EX59" s="2"/>
      <c r="EY59" s="2"/>
      <c r="EZ59" s="2"/>
      <c r="FA59" s="2"/>
      <c r="FB59" s="2"/>
      <c r="FC59" s="2"/>
      <c r="FD59" s="2"/>
      <c r="FE59" s="2"/>
      <c r="FF59" s="2"/>
      <c r="FG59" s="2"/>
      <c r="FH59" s="2"/>
      <c r="FI59" s="2"/>
      <c r="FJ59" s="2"/>
      <c r="FK59" s="2"/>
      <c r="FL59" s="2"/>
      <c r="FM59" s="2"/>
      <c r="FN59" s="2"/>
      <c r="FO59" s="2"/>
      <c r="FP59" s="2"/>
      <c r="FQ59" s="2"/>
      <c r="FR59" s="2"/>
      <c r="FS59" s="2"/>
      <c r="FT59" s="2"/>
      <c r="FU59" s="2"/>
      <c r="FV59" s="2"/>
      <c r="FW59" s="2"/>
      <c r="FX59" s="2"/>
      <c r="FY59" s="2"/>
      <c r="FZ59" s="2"/>
      <c r="GA59" s="2"/>
      <c r="GB59" s="2"/>
      <c r="GC59" s="2"/>
      <c r="GD59" s="2"/>
      <c r="GE59" s="2"/>
      <c r="GF59" s="2"/>
      <c r="GG59" s="2"/>
      <c r="GH59" s="2"/>
      <c r="GI59" s="2"/>
      <c r="GJ59" s="2"/>
      <c r="GK59" s="2"/>
      <c r="GL59" s="2"/>
      <c r="GM59" s="2"/>
      <c r="GN59" s="2"/>
      <c r="GO59" s="2"/>
      <c r="GP59" s="2"/>
      <c r="GQ59" s="2"/>
      <c r="GR59" s="2"/>
      <c r="GS59" s="2"/>
      <c r="GT59" s="2"/>
      <c r="GU59" s="2"/>
      <c r="GV59" s="2"/>
      <c r="GW59" s="2"/>
      <c r="GX59" s="2"/>
      <c r="GY59" s="2"/>
      <c r="GZ59" s="2"/>
      <c r="HA59" s="2"/>
      <c r="HB59" s="2"/>
      <c r="HC59" s="2"/>
      <c r="HD59" s="2"/>
      <c r="HE59" s="2"/>
      <c r="HF59" s="2"/>
      <c r="HG59" s="2"/>
      <c r="HH59" s="2"/>
      <c r="HI59" s="2"/>
      <c r="HJ59" s="2"/>
      <c r="HK59" s="2"/>
      <c r="HL59" s="2"/>
      <c r="HM59" s="2"/>
      <c r="HN59" s="2"/>
      <c r="HO59" s="2"/>
      <c r="HP59" s="2"/>
      <c r="HQ59" s="2"/>
      <c r="HR59" s="2"/>
      <c r="HS59" s="2"/>
      <c r="HT59" s="2"/>
      <c r="HU59" s="2"/>
      <c r="HV59" s="2"/>
      <c r="HW59" s="2"/>
      <c r="HX59" s="2"/>
      <c r="HY59" s="2"/>
      <c r="HZ59" s="2"/>
      <c r="IA59" s="2"/>
      <c r="IB59" s="2"/>
      <c r="IC59" s="2"/>
      <c r="ID59" s="2"/>
      <c r="IE59" s="2"/>
      <c r="IF59" s="2"/>
      <c r="IG59" s="2"/>
      <c r="IH59" s="2"/>
      <c r="II59" s="2"/>
      <c r="IJ59" s="2"/>
      <c r="IK59" s="2"/>
      <c r="IL59" s="2"/>
      <c r="IM59" s="2"/>
      <c r="IN59" s="2"/>
      <c r="IO59" s="2"/>
      <c r="IP59" s="2"/>
      <c r="IQ59" s="2"/>
      <c r="IR59" s="2"/>
      <c r="IS59" s="2"/>
      <c r="IT59" s="2"/>
      <c r="IU59" s="2"/>
      <c r="IV59" s="2"/>
      <c r="IW59" s="2"/>
    </row>
    <row r="60" spans="1:257" ht="18.75" customHeight="1">
      <c r="A60" s="90" t="s">
        <v>13</v>
      </c>
      <c r="B60" s="91"/>
      <c r="C60" s="91"/>
      <c r="D60" s="92"/>
      <c r="E60" s="92"/>
      <c r="F60" s="92"/>
      <c r="G60" s="61"/>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c r="DU60" s="2"/>
      <c r="DV60" s="2"/>
      <c r="DW60" s="2"/>
      <c r="DX60" s="2"/>
      <c r="DY60" s="2"/>
      <c r="DZ60" s="2"/>
      <c r="EA60" s="2"/>
      <c r="EB60" s="2"/>
      <c r="EC60" s="2"/>
      <c r="ED60" s="2"/>
      <c r="EE60" s="2"/>
      <c r="EF60" s="2"/>
      <c r="EG60" s="2"/>
      <c r="EH60" s="2"/>
      <c r="EI60" s="2"/>
      <c r="EJ60" s="2"/>
      <c r="EK60" s="2"/>
      <c r="EL60" s="2"/>
      <c r="EM60" s="2"/>
      <c r="EN60" s="2"/>
      <c r="EO60" s="2"/>
      <c r="EP60" s="2"/>
      <c r="EQ60" s="2"/>
      <c r="ER60" s="2"/>
      <c r="ES60" s="2"/>
      <c r="ET60" s="2"/>
      <c r="EU60" s="2"/>
      <c r="EV60" s="2"/>
      <c r="EW60" s="2"/>
      <c r="EX60" s="2"/>
      <c r="EY60" s="2"/>
      <c r="EZ60" s="2"/>
      <c r="FA60" s="2"/>
      <c r="FB60" s="2"/>
      <c r="FC60" s="2"/>
      <c r="FD60" s="2"/>
      <c r="FE60" s="2"/>
      <c r="FF60" s="2"/>
      <c r="FG60" s="2"/>
      <c r="FH60" s="2"/>
      <c r="FI60" s="2"/>
      <c r="FJ60" s="2"/>
      <c r="FK60" s="2"/>
      <c r="FL60" s="2"/>
      <c r="FM60" s="2"/>
      <c r="FN60" s="2"/>
      <c r="FO60" s="2"/>
      <c r="FP60" s="2"/>
      <c r="FQ60" s="2"/>
      <c r="FR60" s="2"/>
      <c r="FS60" s="2"/>
      <c r="FT60" s="2"/>
      <c r="FU60" s="2"/>
      <c r="FV60" s="2"/>
      <c r="FW60" s="2"/>
      <c r="FX60" s="2"/>
      <c r="FY60" s="2"/>
      <c r="FZ60" s="2"/>
      <c r="GA60" s="2"/>
      <c r="GB60" s="2"/>
      <c r="GC60" s="2"/>
      <c r="GD60" s="2"/>
      <c r="GE60" s="2"/>
      <c r="GF60" s="2"/>
      <c r="GG60" s="2"/>
      <c r="GH60" s="2"/>
      <c r="GI60" s="2"/>
      <c r="GJ60" s="2"/>
      <c r="GK60" s="2"/>
      <c r="GL60" s="2"/>
      <c r="GM60" s="2"/>
      <c r="GN60" s="2"/>
      <c r="GO60" s="2"/>
      <c r="GP60" s="2"/>
      <c r="GQ60" s="2"/>
      <c r="GR60" s="2"/>
      <c r="GS60" s="2"/>
      <c r="GT60" s="2"/>
      <c r="GU60" s="2"/>
      <c r="GV60" s="2"/>
      <c r="GW60" s="2"/>
      <c r="GX60" s="2"/>
      <c r="GY60" s="2"/>
      <c r="GZ60" s="2"/>
      <c r="HA60" s="2"/>
      <c r="HB60" s="2"/>
      <c r="HC60" s="2"/>
      <c r="HD60" s="2"/>
      <c r="HE60" s="2"/>
      <c r="HF60" s="2"/>
      <c r="HG60" s="2"/>
      <c r="HH60" s="2"/>
      <c r="HI60" s="2"/>
      <c r="HJ60" s="2"/>
      <c r="HK60" s="2"/>
      <c r="HL60" s="2"/>
      <c r="HM60" s="2"/>
      <c r="HN60" s="2"/>
      <c r="HO60" s="2"/>
      <c r="HP60" s="2"/>
      <c r="HQ60" s="2"/>
      <c r="HR60" s="2"/>
      <c r="HS60" s="2"/>
      <c r="HT60" s="2"/>
      <c r="HU60" s="2"/>
      <c r="HV60" s="2"/>
      <c r="HW60" s="2"/>
      <c r="HX60" s="2"/>
      <c r="HY60" s="2"/>
      <c r="HZ60" s="2"/>
      <c r="IA60" s="2"/>
      <c r="IB60" s="2"/>
      <c r="IC60" s="2"/>
      <c r="ID60" s="2"/>
      <c r="IE60" s="2"/>
      <c r="IF60" s="2"/>
      <c r="IG60" s="2"/>
      <c r="IH60" s="2"/>
      <c r="II60" s="2"/>
      <c r="IJ60" s="2"/>
      <c r="IK60" s="2"/>
      <c r="IL60" s="2"/>
      <c r="IM60" s="2"/>
      <c r="IN60" s="2"/>
      <c r="IO60" s="2"/>
      <c r="IP60" s="2"/>
      <c r="IQ60" s="2"/>
      <c r="IR60" s="2"/>
      <c r="IS60" s="2"/>
      <c r="IT60" s="2"/>
      <c r="IU60" s="2"/>
      <c r="IV60" s="2"/>
      <c r="IW60" s="2"/>
    </row>
    <row r="61" spans="1:257" ht="16.5">
      <c r="A61" s="93" t="s">
        <v>98</v>
      </c>
      <c r="B61" s="94"/>
      <c r="C61" s="95"/>
      <c r="D61" s="96"/>
      <c r="E61" s="97"/>
      <c r="F61" s="98"/>
      <c r="G61" s="164"/>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c r="DT61" s="2"/>
      <c r="DU61" s="2"/>
      <c r="DV61" s="2"/>
      <c r="DW61" s="2"/>
      <c r="DX61" s="2"/>
      <c r="DY61" s="2"/>
      <c r="DZ61" s="2"/>
      <c r="EA61" s="2"/>
      <c r="EB61" s="2"/>
      <c r="EC61" s="2"/>
      <c r="ED61" s="2"/>
      <c r="EE61" s="2"/>
      <c r="EF61" s="2"/>
      <c r="EG61" s="2"/>
      <c r="EH61" s="2"/>
      <c r="EI61" s="2"/>
      <c r="EJ61" s="2"/>
      <c r="EK61" s="2"/>
      <c r="EL61" s="2"/>
      <c r="EM61" s="2"/>
      <c r="EN61" s="2"/>
      <c r="EO61" s="2"/>
      <c r="EP61" s="2"/>
      <c r="EQ61" s="2"/>
      <c r="ER61" s="2"/>
      <c r="ES61" s="2"/>
      <c r="ET61" s="2"/>
      <c r="EU61" s="2"/>
      <c r="EV61" s="2"/>
      <c r="EW61" s="2"/>
      <c r="EX61" s="2"/>
      <c r="EY61" s="2"/>
      <c r="EZ61" s="2"/>
      <c r="FA61" s="2"/>
      <c r="FB61" s="2"/>
      <c r="FC61" s="2"/>
      <c r="FD61" s="2"/>
      <c r="FE61" s="2"/>
      <c r="FF61" s="2"/>
      <c r="FG61" s="2"/>
      <c r="FH61" s="2"/>
      <c r="FI61" s="2"/>
      <c r="FJ61" s="2"/>
      <c r="FK61" s="2"/>
      <c r="FL61" s="2"/>
      <c r="FM61" s="2"/>
      <c r="FN61" s="2"/>
      <c r="FO61" s="2"/>
      <c r="FP61" s="2"/>
      <c r="FQ61" s="2"/>
      <c r="FR61" s="2"/>
      <c r="FS61" s="2"/>
      <c r="FT61" s="2"/>
      <c r="FU61" s="2"/>
      <c r="FV61" s="2"/>
      <c r="FW61" s="2"/>
      <c r="FX61" s="2"/>
      <c r="FY61" s="2"/>
      <c r="FZ61" s="2"/>
      <c r="GA61" s="2"/>
      <c r="GB61" s="2"/>
      <c r="GC61" s="2"/>
      <c r="GD61" s="2"/>
      <c r="GE61" s="2"/>
      <c r="GF61" s="2"/>
      <c r="GG61" s="2"/>
      <c r="GH61" s="2"/>
      <c r="GI61" s="2"/>
      <c r="GJ61" s="2"/>
      <c r="GK61" s="2"/>
      <c r="GL61" s="2"/>
      <c r="GM61" s="2"/>
      <c r="GN61" s="2"/>
      <c r="GO61" s="2"/>
      <c r="GP61" s="2"/>
      <c r="GQ61" s="2"/>
      <c r="GR61" s="2"/>
      <c r="GS61" s="2"/>
      <c r="GT61" s="2"/>
      <c r="GU61" s="2"/>
      <c r="GV61" s="2"/>
      <c r="GW61" s="2"/>
      <c r="GX61" s="2"/>
      <c r="GY61" s="2"/>
      <c r="GZ61" s="2"/>
      <c r="HA61" s="2"/>
      <c r="HB61" s="2"/>
      <c r="HC61" s="2"/>
      <c r="HD61" s="2"/>
      <c r="HE61" s="2"/>
      <c r="HF61" s="2"/>
      <c r="HG61" s="2"/>
      <c r="HH61" s="2"/>
      <c r="HI61" s="2"/>
      <c r="HJ61" s="2"/>
      <c r="HK61" s="2"/>
      <c r="HL61" s="2"/>
      <c r="HM61" s="2"/>
      <c r="HN61" s="2"/>
      <c r="HO61" s="2"/>
      <c r="HP61" s="2"/>
      <c r="HQ61" s="2"/>
      <c r="HR61" s="2"/>
      <c r="HS61" s="2"/>
      <c r="HT61" s="2"/>
      <c r="HU61" s="2"/>
      <c r="HV61" s="2"/>
      <c r="HW61" s="2"/>
      <c r="HX61" s="2"/>
      <c r="HY61" s="2"/>
      <c r="HZ61" s="2"/>
      <c r="IA61" s="2"/>
      <c r="IB61" s="2"/>
      <c r="IC61" s="2"/>
      <c r="ID61" s="2"/>
      <c r="IE61" s="2"/>
      <c r="IF61" s="2"/>
      <c r="IG61" s="2"/>
      <c r="IH61" s="2"/>
      <c r="II61" s="2"/>
      <c r="IJ61" s="2"/>
      <c r="IK61" s="2"/>
      <c r="IL61" s="2"/>
      <c r="IM61" s="2"/>
      <c r="IN61" s="2"/>
      <c r="IO61" s="2"/>
      <c r="IP61" s="2"/>
      <c r="IQ61" s="2"/>
      <c r="IR61" s="2"/>
      <c r="IS61" s="2"/>
      <c r="IT61" s="2"/>
      <c r="IU61" s="2"/>
      <c r="IV61" s="2"/>
      <c r="IW61" s="2"/>
    </row>
    <row r="62" spans="1:257" ht="16.5">
      <c r="A62" s="99" t="s">
        <v>104</v>
      </c>
      <c r="B62" s="100"/>
      <c r="C62" s="100"/>
      <c r="D62" s="100"/>
      <c r="E62" s="101">
        <v>220</v>
      </c>
      <c r="F62" s="102"/>
      <c r="G62" s="67" t="s">
        <v>105</v>
      </c>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row>
    <row r="63" spans="1:257" ht="16.5">
      <c r="A63" s="99" t="s">
        <v>104</v>
      </c>
      <c r="B63" s="103"/>
      <c r="C63" s="103"/>
      <c r="D63" s="100"/>
      <c r="E63" s="101">
        <v>290</v>
      </c>
      <c r="F63" s="102"/>
      <c r="G63" s="67" t="s">
        <v>108</v>
      </c>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c r="EO63" s="2"/>
      <c r="EP63" s="2"/>
      <c r="EQ63" s="2"/>
      <c r="ER63" s="2"/>
      <c r="ES63" s="2"/>
      <c r="ET63" s="2"/>
      <c r="EU63" s="2"/>
      <c r="EV63" s="2"/>
      <c r="EW63" s="2"/>
      <c r="EX63" s="2"/>
      <c r="EY63" s="2"/>
      <c r="EZ63" s="2"/>
      <c r="FA63" s="2"/>
      <c r="FB63" s="2"/>
      <c r="FC63" s="2"/>
      <c r="FD63" s="2"/>
      <c r="FE63" s="2"/>
      <c r="FF63" s="2"/>
      <c r="FG63" s="2"/>
      <c r="FH63" s="2"/>
      <c r="FI63" s="2"/>
      <c r="FJ63" s="2"/>
      <c r="FK63" s="2"/>
      <c r="FL63" s="2"/>
      <c r="FM63" s="2"/>
      <c r="FN63" s="2"/>
      <c r="FO63" s="2"/>
      <c r="FP63" s="2"/>
      <c r="FQ63" s="2"/>
      <c r="FR63" s="2"/>
      <c r="FS63" s="2"/>
      <c r="FT63" s="2"/>
      <c r="FU63" s="2"/>
      <c r="FV63" s="2"/>
      <c r="FW63" s="2"/>
      <c r="FX63" s="2"/>
      <c r="FY63" s="2"/>
      <c r="FZ63" s="2"/>
      <c r="GA63" s="2"/>
      <c r="GB63" s="2"/>
      <c r="GC63" s="2"/>
      <c r="GD63" s="2"/>
      <c r="GE63" s="2"/>
      <c r="GF63" s="2"/>
      <c r="GG63" s="2"/>
      <c r="GH63" s="2"/>
      <c r="GI63" s="2"/>
      <c r="GJ63" s="2"/>
      <c r="GK63" s="2"/>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2"/>
      <c r="IF63" s="2"/>
      <c r="IG63" s="2"/>
      <c r="IH63" s="2"/>
      <c r="II63" s="2"/>
      <c r="IJ63" s="2"/>
      <c r="IK63" s="2"/>
      <c r="IL63" s="2"/>
      <c r="IM63" s="2"/>
      <c r="IN63" s="2"/>
      <c r="IO63" s="2"/>
      <c r="IP63" s="2"/>
      <c r="IQ63" s="2"/>
      <c r="IR63" s="2"/>
      <c r="IS63" s="2"/>
      <c r="IT63" s="2"/>
      <c r="IU63" s="2"/>
      <c r="IV63" s="2"/>
      <c r="IW63" s="2"/>
    </row>
    <row r="64" spans="1:257" ht="16.5">
      <c r="A64" s="99" t="s">
        <v>109</v>
      </c>
      <c r="B64" s="103"/>
      <c r="C64" s="103"/>
      <c r="D64" s="100"/>
      <c r="E64" s="101">
        <v>630</v>
      </c>
      <c r="F64" s="102"/>
      <c r="G64" s="67" t="s">
        <v>110</v>
      </c>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row>
    <row r="65" spans="1:257" ht="16.5">
      <c r="A65" s="99" t="s">
        <v>111</v>
      </c>
      <c r="B65" s="103"/>
      <c r="C65" s="103"/>
      <c r="D65" s="100"/>
      <c r="E65" s="101">
        <v>300</v>
      </c>
      <c r="F65" s="102"/>
      <c r="G65" s="67" t="s">
        <v>112</v>
      </c>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c r="EG65" s="2"/>
      <c r="EH65" s="2"/>
      <c r="EI65" s="2"/>
      <c r="EJ65" s="2"/>
      <c r="EK65" s="2"/>
      <c r="EL65" s="2"/>
      <c r="EM65" s="2"/>
      <c r="EN65" s="2"/>
      <c r="EO65" s="2"/>
      <c r="EP65" s="2"/>
      <c r="EQ65" s="2"/>
      <c r="ER65" s="2"/>
      <c r="ES65" s="2"/>
      <c r="ET65" s="2"/>
      <c r="EU65" s="2"/>
      <c r="EV65" s="2"/>
      <c r="EW65" s="2"/>
      <c r="EX65" s="2"/>
      <c r="EY65" s="2"/>
      <c r="EZ65" s="2"/>
      <c r="FA65" s="2"/>
      <c r="FB65" s="2"/>
      <c r="FC65" s="2"/>
      <c r="FD65" s="2"/>
      <c r="FE65" s="2"/>
      <c r="FF65" s="2"/>
      <c r="FG65" s="2"/>
      <c r="FH65" s="2"/>
      <c r="FI65" s="2"/>
      <c r="FJ65" s="2"/>
      <c r="FK65" s="2"/>
      <c r="FL65" s="2"/>
      <c r="FM65" s="2"/>
      <c r="FN65" s="2"/>
      <c r="FO65" s="2"/>
      <c r="FP65" s="2"/>
      <c r="FQ65" s="2"/>
      <c r="FR65" s="2"/>
      <c r="FS65" s="2"/>
      <c r="FT65" s="2"/>
      <c r="FU65" s="2"/>
      <c r="FV65" s="2"/>
      <c r="FW65" s="2"/>
      <c r="FX65" s="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row>
    <row r="66" spans="1:257" ht="18" customHeight="1">
      <c r="A66" s="99" t="s">
        <v>104</v>
      </c>
      <c r="B66" s="103"/>
      <c r="C66" s="103"/>
      <c r="D66" s="100"/>
      <c r="E66" s="101">
        <v>5940</v>
      </c>
      <c r="F66" s="102"/>
      <c r="G66" s="67" t="s">
        <v>124</v>
      </c>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c r="EG66" s="2"/>
      <c r="EH66" s="2"/>
      <c r="EI66" s="2"/>
      <c r="EJ66" s="2"/>
      <c r="EK66" s="2"/>
      <c r="EL66" s="2"/>
      <c r="EM66" s="2"/>
      <c r="EN66" s="2"/>
      <c r="EO66" s="2"/>
      <c r="EP66" s="2"/>
      <c r="EQ66" s="2"/>
      <c r="ER66" s="2"/>
      <c r="ES66" s="2"/>
      <c r="ET66" s="2"/>
      <c r="EU66" s="2"/>
      <c r="EV66" s="2"/>
      <c r="EW66" s="2"/>
      <c r="EX66" s="2"/>
      <c r="EY66" s="2"/>
      <c r="EZ66" s="2"/>
      <c r="FA66" s="2"/>
      <c r="FB66" s="2"/>
      <c r="FC66" s="2"/>
      <c r="FD66" s="2"/>
      <c r="FE66" s="2"/>
      <c r="FF66" s="2"/>
      <c r="FG66" s="2"/>
      <c r="FH66" s="2"/>
      <c r="FI66" s="2"/>
      <c r="FJ66" s="2"/>
      <c r="FK66" s="2"/>
      <c r="FL66" s="2"/>
      <c r="FM66" s="2"/>
      <c r="FN66" s="2"/>
      <c r="FO66" s="2"/>
      <c r="FP66" s="2"/>
      <c r="FQ66" s="2"/>
      <c r="FR66" s="2"/>
      <c r="FS66" s="2"/>
      <c r="FT66" s="2"/>
      <c r="FU66" s="2"/>
      <c r="FV66" s="2"/>
      <c r="FW66" s="2"/>
      <c r="FX66" s="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row>
    <row r="67" spans="1:257" ht="18" customHeight="1">
      <c r="A67" s="99" t="s">
        <v>142</v>
      </c>
      <c r="B67" s="103"/>
      <c r="C67" s="103"/>
      <c r="D67" s="100"/>
      <c r="E67" s="101">
        <v>220</v>
      </c>
      <c r="F67" s="102"/>
      <c r="G67" s="67" t="s">
        <v>143</v>
      </c>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row>
    <row r="68" spans="1:257" ht="16.5">
      <c r="A68" s="104" t="s">
        <v>146</v>
      </c>
      <c r="B68" s="105"/>
      <c r="C68" s="105"/>
      <c r="D68" s="102"/>
      <c r="E68" s="101">
        <v>760</v>
      </c>
      <c r="F68" s="106"/>
      <c r="G68" s="54" t="s">
        <v>147</v>
      </c>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row>
    <row r="69" spans="1:257" ht="20.25" customHeight="1">
      <c r="A69" s="104" t="s">
        <v>169</v>
      </c>
      <c r="B69" s="105"/>
      <c r="C69" s="105"/>
      <c r="D69" s="102"/>
      <c r="E69" s="101">
        <v>10395</v>
      </c>
      <c r="F69" s="106"/>
      <c r="G69" s="54" t="s">
        <v>170</v>
      </c>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row>
    <row r="70" spans="1:257" ht="23.25" customHeight="1">
      <c r="A70" s="104" t="s">
        <v>171</v>
      </c>
      <c r="B70" s="105"/>
      <c r="C70" s="105"/>
      <c r="D70" s="102"/>
      <c r="E70" s="101">
        <v>9740</v>
      </c>
      <c r="F70" s="106"/>
      <c r="G70" s="54" t="s">
        <v>172</v>
      </c>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row>
    <row r="71" spans="1:257" ht="16.5">
      <c r="A71" s="104" t="s">
        <v>173</v>
      </c>
      <c r="B71" s="105"/>
      <c r="C71" s="105"/>
      <c r="D71" s="102"/>
      <c r="E71" s="101">
        <v>100</v>
      </c>
      <c r="F71" s="106"/>
      <c r="G71" s="54" t="s">
        <v>174</v>
      </c>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row>
    <row r="72" spans="1:257" ht="18.75" customHeight="1">
      <c r="A72" s="104" t="s">
        <v>175</v>
      </c>
      <c r="B72" s="105"/>
      <c r="C72" s="105"/>
      <c r="D72" s="102"/>
      <c r="E72" s="101">
        <v>580</v>
      </c>
      <c r="F72" s="106"/>
      <c r="G72" s="54" t="s">
        <v>176</v>
      </c>
    </row>
    <row r="73" spans="1:257" ht="18.75" customHeight="1">
      <c r="A73" s="104" t="s">
        <v>177</v>
      </c>
      <c r="B73" s="105"/>
      <c r="C73" s="105"/>
      <c r="D73" s="102"/>
      <c r="E73" s="101">
        <v>200</v>
      </c>
      <c r="F73" s="106"/>
      <c r="G73" s="54" t="s">
        <v>178</v>
      </c>
    </row>
    <row r="74" spans="1:257" ht="16.5">
      <c r="A74" s="93" t="s">
        <v>100</v>
      </c>
      <c r="B74" s="94"/>
      <c r="C74" s="95"/>
      <c r="D74" s="107"/>
      <c r="E74" s="108"/>
      <c r="F74" s="98"/>
      <c r="G74" s="164"/>
    </row>
    <row r="75" spans="1:257" ht="20.25" customHeight="1">
      <c r="A75" s="109" t="s">
        <v>106</v>
      </c>
      <c r="B75" s="110"/>
      <c r="C75" s="111"/>
      <c r="D75" s="100"/>
      <c r="E75" s="112">
        <v>200</v>
      </c>
      <c r="F75" s="113"/>
      <c r="G75" s="59" t="s">
        <v>107</v>
      </c>
    </row>
    <row r="76" spans="1:257" ht="20.25" customHeight="1">
      <c r="A76" s="109" t="s">
        <v>113</v>
      </c>
      <c r="B76" s="110"/>
      <c r="C76" s="111"/>
      <c r="D76" s="100"/>
      <c r="E76" s="112">
        <v>1094</v>
      </c>
      <c r="F76" s="113"/>
      <c r="G76" s="59" t="s">
        <v>114</v>
      </c>
    </row>
    <row r="77" spans="1:257" ht="20.25" customHeight="1">
      <c r="A77" s="109" t="s">
        <v>127</v>
      </c>
      <c r="B77" s="110"/>
      <c r="C77" s="111"/>
      <c r="D77" s="100"/>
      <c r="E77" s="112">
        <v>6000</v>
      </c>
      <c r="F77" s="113"/>
      <c r="G77" s="59" t="s">
        <v>128</v>
      </c>
    </row>
    <row r="78" spans="1:257" ht="16.5" customHeight="1">
      <c r="A78" s="114" t="s">
        <v>122</v>
      </c>
      <c r="B78" s="115"/>
      <c r="C78" s="116"/>
      <c r="D78" s="117"/>
      <c r="E78" s="118">
        <v>1200</v>
      </c>
      <c r="F78" s="119"/>
      <c r="G78" s="76" t="s">
        <v>123</v>
      </c>
      <c r="H78" s="4"/>
    </row>
    <row r="79" spans="1:257" ht="16.5" customHeight="1">
      <c r="A79" s="109" t="s">
        <v>132</v>
      </c>
      <c r="B79" s="110"/>
      <c r="C79" s="111"/>
      <c r="D79" s="100"/>
      <c r="E79" s="112">
        <v>220</v>
      </c>
      <c r="F79" s="113"/>
      <c r="G79" s="59" t="s">
        <v>133</v>
      </c>
      <c r="H79" s="4"/>
    </row>
    <row r="80" spans="1:257" ht="16.5" customHeight="1">
      <c r="A80" s="109" t="s">
        <v>134</v>
      </c>
      <c r="B80" s="110"/>
      <c r="C80" s="111"/>
      <c r="D80" s="100"/>
      <c r="E80" s="112">
        <v>450</v>
      </c>
      <c r="F80" s="113"/>
      <c r="G80" s="59" t="s">
        <v>135</v>
      </c>
      <c r="H80" s="4"/>
    </row>
    <row r="81" spans="1:8" ht="21.75" customHeight="1">
      <c r="A81" s="109" t="s">
        <v>127</v>
      </c>
      <c r="B81" s="103"/>
      <c r="C81" s="120"/>
      <c r="D81" s="100"/>
      <c r="E81" s="121">
        <v>5040</v>
      </c>
      <c r="F81" s="102"/>
      <c r="G81" s="67" t="s">
        <v>136</v>
      </c>
      <c r="H81" s="4"/>
    </row>
    <row r="82" spans="1:8" ht="16.5">
      <c r="A82" s="109" t="s">
        <v>127</v>
      </c>
      <c r="B82" s="103"/>
      <c r="C82" s="120"/>
      <c r="D82" s="100"/>
      <c r="E82" s="121">
        <v>3000</v>
      </c>
      <c r="F82" s="102"/>
      <c r="G82" s="67" t="s">
        <v>137</v>
      </c>
    </row>
    <row r="83" spans="1:8" ht="16.5">
      <c r="A83" s="122" t="s">
        <v>127</v>
      </c>
      <c r="B83" s="103"/>
      <c r="C83" s="120"/>
      <c r="D83" s="100"/>
      <c r="E83" s="121">
        <v>4494</v>
      </c>
      <c r="F83" s="102"/>
      <c r="G83" s="67" t="s">
        <v>138</v>
      </c>
    </row>
    <row r="84" spans="1:8" ht="16.5" customHeight="1">
      <c r="A84" s="122" t="s">
        <v>148</v>
      </c>
      <c r="B84" s="103"/>
      <c r="C84" s="120"/>
      <c r="D84" s="100"/>
      <c r="E84" s="121">
        <v>5290</v>
      </c>
      <c r="F84" s="102"/>
      <c r="G84" s="67" t="s">
        <v>149</v>
      </c>
    </row>
    <row r="85" spans="1:8" ht="16.5">
      <c r="A85" s="122" t="s">
        <v>150</v>
      </c>
      <c r="B85" s="103"/>
      <c r="C85" s="120"/>
      <c r="D85" s="100"/>
      <c r="E85" s="121">
        <v>1250</v>
      </c>
      <c r="F85" s="102"/>
      <c r="G85" s="67" t="s">
        <v>151</v>
      </c>
    </row>
    <row r="86" spans="1:8" ht="16.5">
      <c r="A86" s="122" t="s">
        <v>155</v>
      </c>
      <c r="B86" s="103"/>
      <c r="C86" s="103"/>
      <c r="D86" s="100"/>
      <c r="E86" s="101">
        <v>2762</v>
      </c>
      <c r="F86" s="102"/>
      <c r="G86" s="67" t="s">
        <v>154</v>
      </c>
    </row>
    <row r="87" spans="1:8" ht="16.5">
      <c r="A87" s="122" t="s">
        <v>156</v>
      </c>
      <c r="B87" s="103"/>
      <c r="C87" s="103"/>
      <c r="D87" s="100"/>
      <c r="E87" s="101">
        <v>300</v>
      </c>
      <c r="F87" s="102"/>
      <c r="G87" s="67" t="s">
        <v>157</v>
      </c>
    </row>
    <row r="88" spans="1:8" ht="16.5">
      <c r="A88" s="122" t="s">
        <v>127</v>
      </c>
      <c r="B88" s="103"/>
      <c r="C88" s="103"/>
      <c r="D88" s="100"/>
      <c r="E88" s="101">
        <v>4190</v>
      </c>
      <c r="F88" s="102"/>
      <c r="G88" s="67" t="s">
        <v>160</v>
      </c>
    </row>
    <row r="89" spans="1:8" ht="16.5">
      <c r="A89" s="122" t="s">
        <v>165</v>
      </c>
      <c r="B89" s="103"/>
      <c r="C89" s="103"/>
      <c r="D89" s="100"/>
      <c r="E89" s="101">
        <v>1057</v>
      </c>
      <c r="F89" s="102"/>
      <c r="G89" s="67" t="s">
        <v>166</v>
      </c>
    </row>
    <row r="90" spans="1:8" ht="16.5">
      <c r="A90" s="93" t="s">
        <v>101</v>
      </c>
      <c r="B90" s="94"/>
      <c r="C90" s="95"/>
      <c r="D90" s="107"/>
      <c r="E90" s="108"/>
      <c r="F90" s="98"/>
      <c r="G90" s="164"/>
    </row>
    <row r="91" spans="1:8" ht="16.5">
      <c r="A91" s="122" t="s">
        <v>102</v>
      </c>
      <c r="B91" s="103"/>
      <c r="C91" s="103"/>
      <c r="D91" s="100"/>
      <c r="E91" s="101">
        <v>1465</v>
      </c>
      <c r="F91" s="102"/>
      <c r="G91" s="67" t="s">
        <v>103</v>
      </c>
    </row>
    <row r="92" spans="1:8" ht="16.5">
      <c r="A92" s="122" t="s">
        <v>115</v>
      </c>
      <c r="B92" s="123"/>
      <c r="C92" s="124"/>
      <c r="D92" s="125"/>
      <c r="E92" s="126">
        <v>1013</v>
      </c>
      <c r="F92" s="127"/>
      <c r="G92" s="165" t="s">
        <v>116</v>
      </c>
    </row>
    <row r="93" spans="1:8" ht="16.5">
      <c r="A93" s="109" t="s">
        <v>119</v>
      </c>
      <c r="B93" s="110"/>
      <c r="C93" s="111"/>
      <c r="D93" s="100"/>
      <c r="E93" s="112">
        <v>300</v>
      </c>
      <c r="F93" s="113"/>
      <c r="G93" s="59" t="s">
        <v>120</v>
      </c>
    </row>
    <row r="94" spans="1:8" ht="16.5">
      <c r="A94" s="109" t="s">
        <v>125</v>
      </c>
      <c r="B94" s="110"/>
      <c r="C94" s="111"/>
      <c r="D94" s="100"/>
      <c r="E94" s="112">
        <v>3240</v>
      </c>
      <c r="F94" s="113"/>
      <c r="G94" s="59" t="s">
        <v>126</v>
      </c>
    </row>
    <row r="95" spans="1:8" ht="16.5">
      <c r="A95" s="151" t="s">
        <v>197</v>
      </c>
      <c r="B95" s="110"/>
      <c r="C95" s="111"/>
      <c r="D95" s="100"/>
      <c r="E95" s="112">
        <v>480</v>
      </c>
      <c r="F95" s="113"/>
      <c r="G95" s="59" t="s">
        <v>129</v>
      </c>
    </row>
    <row r="96" spans="1:8" ht="16.5">
      <c r="A96" s="109" t="s">
        <v>130</v>
      </c>
      <c r="B96" s="115"/>
      <c r="C96" s="116"/>
      <c r="D96" s="100"/>
      <c r="E96" s="118">
        <v>5289</v>
      </c>
      <c r="F96" s="119"/>
      <c r="G96" s="59" t="s">
        <v>131</v>
      </c>
    </row>
    <row r="97" spans="1:7" ht="16.5">
      <c r="A97" s="114" t="s">
        <v>139</v>
      </c>
      <c r="B97" s="103"/>
      <c r="C97" s="120"/>
      <c r="D97" s="100"/>
      <c r="E97" s="121">
        <v>1050</v>
      </c>
      <c r="F97" s="102"/>
      <c r="G97" s="67" t="s">
        <v>140</v>
      </c>
    </row>
    <row r="98" spans="1:7" ht="16.5">
      <c r="A98" s="122" t="s">
        <v>152</v>
      </c>
      <c r="B98" s="103"/>
      <c r="C98" s="120"/>
      <c r="D98" s="100"/>
      <c r="E98" s="128">
        <v>965</v>
      </c>
      <c r="F98" s="102"/>
      <c r="G98" s="67" t="s">
        <v>153</v>
      </c>
    </row>
    <row r="99" spans="1:7" ht="16.5">
      <c r="A99" s="122" t="s">
        <v>158</v>
      </c>
      <c r="B99" s="103"/>
      <c r="C99" s="120"/>
      <c r="D99" s="100"/>
      <c r="E99" s="121">
        <v>500</v>
      </c>
      <c r="F99" s="102"/>
      <c r="G99" s="67" t="s">
        <v>159</v>
      </c>
    </row>
    <row r="100" spans="1:7" ht="16.5">
      <c r="A100" s="122" t="s">
        <v>161</v>
      </c>
      <c r="B100" s="103"/>
      <c r="C100" s="120"/>
      <c r="D100" s="100"/>
      <c r="E100" s="121">
        <v>14710</v>
      </c>
      <c r="F100" s="102"/>
      <c r="G100" s="67" t="s">
        <v>162</v>
      </c>
    </row>
    <row r="101" spans="1:7" ht="16.5">
      <c r="A101" s="122" t="s">
        <v>163</v>
      </c>
      <c r="B101" s="103"/>
      <c r="C101" s="120"/>
      <c r="D101" s="100"/>
      <c r="E101" s="121">
        <v>150</v>
      </c>
      <c r="F101" s="102"/>
      <c r="G101" s="67" t="s">
        <v>164</v>
      </c>
    </row>
    <row r="102" spans="1:7" ht="16.5">
      <c r="A102" s="122" t="s">
        <v>167</v>
      </c>
      <c r="B102" s="103"/>
      <c r="C102" s="120"/>
      <c r="D102" s="100"/>
      <c r="E102" s="121">
        <v>355</v>
      </c>
      <c r="F102" s="102"/>
      <c r="G102" s="67" t="s">
        <v>168</v>
      </c>
    </row>
    <row r="103" spans="1:7" ht="17.25" thickBot="1">
      <c r="A103" s="122" t="s">
        <v>186</v>
      </c>
      <c r="B103" s="103"/>
      <c r="C103" s="120"/>
      <c r="D103" s="100"/>
      <c r="E103" s="121">
        <v>2800</v>
      </c>
      <c r="F103" s="102"/>
      <c r="G103" s="67" t="s">
        <v>187</v>
      </c>
    </row>
    <row r="104" spans="1:7" ht="17.25" thickBot="1">
      <c r="A104" s="139" t="s">
        <v>99</v>
      </c>
      <c r="B104" s="140"/>
      <c r="C104" s="140"/>
      <c r="D104" s="141">
        <v>200000</v>
      </c>
      <c r="E104" s="142">
        <f>SUM(E62:E103)</f>
        <v>98239</v>
      </c>
      <c r="F104" s="143">
        <f>D104-E104</f>
        <v>101761</v>
      </c>
      <c r="G104" s="166"/>
    </row>
    <row r="105" spans="1:7">
      <c r="A105" s="135" t="s">
        <v>30</v>
      </c>
      <c r="B105" s="136"/>
      <c r="C105" s="136"/>
      <c r="D105" s="137"/>
      <c r="E105" s="137"/>
      <c r="F105" s="137"/>
      <c r="G105" s="138"/>
    </row>
    <row r="106" spans="1:7">
      <c r="A106" s="58" t="s">
        <v>81</v>
      </c>
      <c r="B106" s="22"/>
      <c r="C106" s="22"/>
      <c r="D106" s="26">
        <v>363000</v>
      </c>
      <c r="E106" s="26">
        <v>400680</v>
      </c>
      <c r="F106" s="26"/>
      <c r="G106" s="58" t="s">
        <v>96</v>
      </c>
    </row>
    <row r="107" spans="1:7">
      <c r="A107" s="58" t="s">
        <v>82</v>
      </c>
      <c r="B107" s="22"/>
      <c r="C107" s="22"/>
      <c r="D107" s="26">
        <v>283000</v>
      </c>
      <c r="E107" s="26">
        <v>239860</v>
      </c>
      <c r="F107" s="26"/>
      <c r="G107" s="58" t="s">
        <v>185</v>
      </c>
    </row>
    <row r="108" spans="1:7">
      <c r="A108" s="58" t="s">
        <v>68</v>
      </c>
      <c r="B108" s="22"/>
      <c r="C108" s="22"/>
      <c r="D108" s="26">
        <v>750000</v>
      </c>
      <c r="E108" s="26"/>
      <c r="F108" s="26"/>
      <c r="G108" s="58"/>
    </row>
    <row r="109" spans="1:7">
      <c r="A109" s="58" t="s">
        <v>69</v>
      </c>
      <c r="B109" s="22"/>
      <c r="C109" s="22"/>
      <c r="D109" s="26">
        <v>250000</v>
      </c>
      <c r="E109" s="26"/>
      <c r="F109" s="26"/>
      <c r="G109" s="58"/>
    </row>
    <row r="110" spans="1:7">
      <c r="A110" s="58" t="s">
        <v>70</v>
      </c>
      <c r="B110" s="22"/>
      <c r="C110" s="22"/>
      <c r="D110" s="26">
        <v>15000</v>
      </c>
      <c r="E110" s="26"/>
      <c r="F110" s="26"/>
      <c r="G110" s="58"/>
    </row>
    <row r="111" spans="1:7" ht="31.5">
      <c r="A111" s="58" t="s">
        <v>71</v>
      </c>
      <c r="B111" s="22"/>
      <c r="C111" s="22"/>
      <c r="D111" s="26">
        <v>17000</v>
      </c>
      <c r="E111" s="26">
        <v>16826</v>
      </c>
      <c r="F111" s="26"/>
      <c r="G111" s="58" t="s">
        <v>117</v>
      </c>
    </row>
    <row r="112" spans="1:7">
      <c r="A112" s="58" t="s">
        <v>86</v>
      </c>
      <c r="B112" s="22"/>
      <c r="C112" s="22"/>
      <c r="D112" s="26"/>
      <c r="E112" s="26">
        <v>30900</v>
      </c>
      <c r="F112" s="26"/>
      <c r="G112" s="58" t="s">
        <v>87</v>
      </c>
    </row>
    <row r="113" spans="1:7">
      <c r="A113" s="57" t="s">
        <v>33</v>
      </c>
      <c r="B113" s="22"/>
      <c r="C113" s="22"/>
      <c r="D113" s="32">
        <f>SUM(D106:D111)</f>
        <v>1678000</v>
      </c>
      <c r="E113" s="32">
        <f>SUM(E106:E112)</f>
        <v>688266</v>
      </c>
      <c r="F113" s="32">
        <f>D113-E113</f>
        <v>989734</v>
      </c>
      <c r="G113" s="58"/>
    </row>
    <row r="114" spans="1:7">
      <c r="A114" s="55" t="s">
        <v>14</v>
      </c>
      <c r="B114" s="23"/>
      <c r="C114" s="39"/>
      <c r="D114" s="33"/>
      <c r="E114" s="87"/>
      <c r="F114" s="87"/>
      <c r="G114" s="63"/>
    </row>
    <row r="115" spans="1:7" ht="31.5">
      <c r="A115" s="46" t="s">
        <v>77</v>
      </c>
      <c r="B115" s="12"/>
      <c r="C115" s="40"/>
      <c r="D115" s="88">
        <v>150000</v>
      </c>
      <c r="E115" s="13">
        <v>128400</v>
      </c>
      <c r="F115" s="13"/>
      <c r="G115" s="64" t="s">
        <v>85</v>
      </c>
    </row>
    <row r="116" spans="1:7">
      <c r="A116" s="46" t="s">
        <v>78</v>
      </c>
      <c r="B116" s="12"/>
      <c r="C116" s="12"/>
      <c r="D116" s="89">
        <v>50000</v>
      </c>
      <c r="E116" s="13">
        <v>16960</v>
      </c>
      <c r="F116" s="13"/>
      <c r="G116" s="70" t="s">
        <v>89</v>
      </c>
    </row>
    <row r="117" spans="1:7">
      <c r="A117" s="46"/>
      <c r="B117" s="12"/>
      <c r="C117" s="12"/>
      <c r="D117" s="130"/>
      <c r="E117" s="131">
        <v>26400</v>
      </c>
      <c r="F117" s="131"/>
      <c r="G117" s="132" t="s">
        <v>179</v>
      </c>
    </row>
    <row r="118" spans="1:7">
      <c r="A118" s="45" t="s">
        <v>72</v>
      </c>
      <c r="B118" s="12"/>
      <c r="C118" s="40"/>
      <c r="D118" s="37">
        <v>200000</v>
      </c>
      <c r="E118" s="37">
        <f>SUM(E115:E117)</f>
        <v>171760</v>
      </c>
      <c r="F118" s="37">
        <f>D118-E118</f>
        <v>28240</v>
      </c>
      <c r="G118" s="67"/>
    </row>
    <row r="119" spans="1:7">
      <c r="A119" s="43" t="s">
        <v>15</v>
      </c>
      <c r="B119" s="18"/>
      <c r="C119" s="18"/>
      <c r="D119" s="38"/>
      <c r="E119" s="38"/>
      <c r="F119" s="38"/>
      <c r="G119" s="73"/>
    </row>
    <row r="120" spans="1:7">
      <c r="A120" s="46" t="s">
        <v>74</v>
      </c>
      <c r="B120" s="16">
        <v>15000</v>
      </c>
      <c r="C120" s="16">
        <v>8</v>
      </c>
      <c r="D120" s="16">
        <v>120000</v>
      </c>
      <c r="E120" s="16">
        <v>180306</v>
      </c>
      <c r="F120" s="16"/>
      <c r="G120" s="60" t="s">
        <v>47</v>
      </c>
    </row>
    <row r="121" spans="1:7">
      <c r="A121" s="45" t="s">
        <v>73</v>
      </c>
      <c r="B121" s="24"/>
      <c r="C121" s="24"/>
      <c r="D121" s="30">
        <f>SUM(D119:D120)</f>
        <v>120000</v>
      </c>
      <c r="E121" s="30">
        <f>SUM(E120)</f>
        <v>180306</v>
      </c>
      <c r="F121" s="30">
        <f>D121-E121</f>
        <v>-60306</v>
      </c>
      <c r="G121" s="59"/>
    </row>
    <row r="122" spans="1:7">
      <c r="A122" s="43" t="s">
        <v>16</v>
      </c>
      <c r="B122" s="18"/>
      <c r="C122" s="18"/>
      <c r="D122" s="35"/>
      <c r="E122" s="35"/>
      <c r="F122" s="35"/>
      <c r="G122" s="71"/>
    </row>
    <row r="123" spans="1:7">
      <c r="A123" s="45" t="s">
        <v>28</v>
      </c>
      <c r="B123" s="12"/>
      <c r="C123" s="12"/>
      <c r="D123" s="30">
        <v>450000</v>
      </c>
      <c r="E123" s="12">
        <v>484585.9</v>
      </c>
      <c r="F123" s="30"/>
      <c r="G123" s="46" t="s">
        <v>17</v>
      </c>
    </row>
    <row r="124" spans="1:7">
      <c r="A124" s="133"/>
      <c r="B124" s="31"/>
      <c r="C124" s="31"/>
      <c r="D124" s="134"/>
      <c r="E124" s="31">
        <v>1974.92</v>
      </c>
      <c r="F124" s="134"/>
      <c r="G124" s="75" t="s">
        <v>181</v>
      </c>
    </row>
    <row r="125" spans="1:7">
      <c r="A125" s="133"/>
      <c r="B125" s="31"/>
      <c r="C125" s="31"/>
      <c r="D125" s="134"/>
      <c r="E125" s="31">
        <v>22000</v>
      </c>
      <c r="F125" s="134"/>
      <c r="G125" s="75" t="s">
        <v>188</v>
      </c>
    </row>
    <row r="126" spans="1:7">
      <c r="A126" s="133"/>
      <c r="B126" s="31"/>
      <c r="C126" s="31"/>
      <c r="D126" s="134"/>
      <c r="E126" s="134">
        <f>SUM(E123:E125)</f>
        <v>508560.82</v>
      </c>
      <c r="F126" s="134">
        <f>D123-E126</f>
        <v>-58560.820000000007</v>
      </c>
      <c r="G126" s="75"/>
    </row>
    <row r="127" spans="1:7">
      <c r="A127" s="56" t="s">
        <v>18</v>
      </c>
      <c r="B127" s="25"/>
      <c r="C127" s="25"/>
      <c r="D127" s="36"/>
      <c r="E127" s="36"/>
      <c r="F127" s="36"/>
      <c r="G127" s="65"/>
    </row>
    <row r="128" spans="1:7">
      <c r="A128" s="58" t="s">
        <v>80</v>
      </c>
      <c r="B128" s="26"/>
      <c r="C128" s="26"/>
      <c r="D128" s="14">
        <v>23440</v>
      </c>
      <c r="E128" s="14">
        <v>23440</v>
      </c>
      <c r="F128" s="14"/>
      <c r="G128" s="72" t="s">
        <v>190</v>
      </c>
    </row>
    <row r="129" spans="1:7">
      <c r="A129" s="66" t="s">
        <v>31</v>
      </c>
      <c r="B129" s="26"/>
      <c r="C129" s="26"/>
      <c r="D129" s="26">
        <v>7000</v>
      </c>
      <c r="E129" s="26"/>
      <c r="F129" s="26"/>
      <c r="G129" s="5"/>
    </row>
    <row r="130" spans="1:7">
      <c r="A130" s="54" t="s">
        <v>32</v>
      </c>
      <c r="B130" s="14"/>
      <c r="C130" s="14"/>
      <c r="D130" s="41">
        <v>5000</v>
      </c>
      <c r="E130" s="41">
        <v>5700</v>
      </c>
      <c r="F130" s="41"/>
      <c r="G130" s="5" t="s">
        <v>121</v>
      </c>
    </row>
    <row r="131" spans="1:7">
      <c r="A131" s="47" t="s">
        <v>79</v>
      </c>
      <c r="B131" s="14"/>
      <c r="C131" s="14"/>
      <c r="D131" s="41">
        <v>6400</v>
      </c>
      <c r="E131" s="41">
        <v>6400</v>
      </c>
      <c r="F131" s="41"/>
      <c r="G131" s="54" t="s">
        <v>118</v>
      </c>
    </row>
    <row r="132" spans="1:7">
      <c r="A132" s="47" t="s">
        <v>183</v>
      </c>
      <c r="B132" s="14"/>
      <c r="C132" s="14"/>
      <c r="D132" s="41"/>
      <c r="E132" s="41">
        <v>4200</v>
      </c>
      <c r="F132" s="41"/>
      <c r="G132" s="54" t="s">
        <v>184</v>
      </c>
    </row>
    <row r="133" spans="1:7">
      <c r="A133" s="50" t="s">
        <v>75</v>
      </c>
      <c r="B133" s="13"/>
      <c r="C133" s="13"/>
      <c r="D133" s="37">
        <f>SUM(D128:D131)</f>
        <v>41840</v>
      </c>
      <c r="E133" s="37">
        <f>SUM(E128:E132)</f>
        <v>39740</v>
      </c>
      <c r="F133" s="37">
        <f>D133-E133</f>
        <v>2100</v>
      </c>
      <c r="G133" s="67"/>
    </row>
    <row r="134" spans="1:7">
      <c r="A134" s="55" t="s">
        <v>19</v>
      </c>
      <c r="B134" s="23"/>
      <c r="C134" s="23"/>
      <c r="D134" s="38"/>
      <c r="E134" s="146"/>
      <c r="F134" s="146"/>
      <c r="G134" s="147"/>
    </row>
    <row r="135" spans="1:7">
      <c r="A135" s="45" t="s">
        <v>76</v>
      </c>
      <c r="B135" s="16"/>
      <c r="C135" s="16"/>
      <c r="D135" s="144">
        <v>100000</v>
      </c>
      <c r="E135" s="148">
        <v>99000</v>
      </c>
      <c r="F135" s="148"/>
      <c r="G135" s="149"/>
    </row>
    <row r="136" spans="1:7">
      <c r="A136" s="51" t="s">
        <v>33</v>
      </c>
      <c r="B136" s="27"/>
      <c r="C136" s="42"/>
      <c r="D136" s="145">
        <f>D135+D133+D123+D121+D118+D113+D57+D47+D25+D19</f>
        <v>5806213.4299999997</v>
      </c>
      <c r="E136" s="74">
        <f>E133+E126+E121+E118+E113+E104+E57+E47+E25+E19</f>
        <v>4697084.75</v>
      </c>
      <c r="F136" s="74">
        <f>D136-E136</f>
        <v>1109128.6799999997</v>
      </c>
      <c r="G136" s="167"/>
    </row>
    <row r="140" spans="1:7" ht="409.6">
      <c r="E140" s="150"/>
    </row>
  </sheetData>
  <mergeCells count="1">
    <mergeCell ref="A1:D1"/>
  </mergeCells>
  <printOptions horizontalCentered="1" verticalCentered="1"/>
  <pageMargins left="0" right="3.937007874015748E-2" top="0.59055118110236227" bottom="0.59055118110236227" header="0.19685039370078741" footer="0.19685039370078741"/>
  <pageSetup paperSize="9" scale="48" fitToHeight="3"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8.125" defaultRowHeight="15"/>
  <cols>
    <col min="1" max="16384" width="8.125" style="1"/>
  </cols>
  <sheetData/>
  <pageMargins left="0.70000000000000007" right="0.70000000000000007" top="1.1437007874015752" bottom="1.1437007874015752" header="0.75000000000000011" footer="0.75000000000000011"/>
  <pageSetup paperSize="0" fitToWidth="0" fitToHeight="0" orientation="portrait" horizontalDpi="0" verticalDpi="0" copies="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8.125" defaultRowHeight="15"/>
  <cols>
    <col min="1" max="16384" width="8.125" style="1"/>
  </cols>
  <sheetData/>
  <pageMargins left="0.70000000000000007" right="0.70000000000000007" top="1.1437007874015752" bottom="1.1437007874015752" header="0.75000000000000011" footer="0.75000000000000011"/>
  <pageSetup paperSize="0" fitToWidth="0" fitToHeight="0" orientation="portrait" horizontalDpi="0" verticalDpi="0" copies="0"/>
  <headerFooter alignWithMargins="0"/>
</worksheet>
</file>

<file path=docProps/app.xml><?xml version="1.0" encoding="utf-8"?>
<Properties xmlns="http://schemas.openxmlformats.org/officeDocument/2006/extended-properties" xmlns:vt="http://schemas.openxmlformats.org/officeDocument/2006/docPropsVTypes">
  <TotalTime>279</TotalTime>
  <Application>Microsoft Excel</Application>
  <DocSecurity>0</DocSecurity>
  <ScaleCrop>false</ScaleCrop>
  <HeadingPairs>
    <vt:vector size="2" baseType="variant">
      <vt:variant>
        <vt:lpstr>Листы</vt:lpstr>
      </vt:variant>
      <vt:variant>
        <vt:i4>3</vt:i4>
      </vt:variant>
    </vt:vector>
  </HeadingPairs>
  <TitlesOfParts>
    <vt:vector size="3" baseType="lpstr">
      <vt:lpstr>план_работ_2020-21_выполнение</vt:lpstr>
      <vt:lpstr>Лист2</vt:lpstr>
      <vt:lpstr>Лист3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HP</cp:lastModifiedBy>
  <cp:revision>16</cp:revision>
  <cp:lastPrinted>2024-05-15T08:32:47Z</cp:lastPrinted>
  <dcterms:created xsi:type="dcterms:W3CDTF">2021-05-21T11:29:08Z</dcterms:created>
  <dcterms:modified xsi:type="dcterms:W3CDTF">2024-05-18T08:54:54Z</dcterms:modified>
</cp:coreProperties>
</file>